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ОСК" sheetId="1" r:id="rId1"/>
    <sheet name="OПП" sheetId="2" r:id="rId2"/>
    <sheet name="ОПР" sheetId="3" r:id="rId3"/>
    <sheet name="БАЛАНС" sheetId="4" r:id="rId4"/>
    <sheet name="Sheet1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<sst xmlns="http://schemas.openxmlformats.org/spreadsheetml/2006/main" count="225" uniqueCount="185">
  <si>
    <t>СЧЕТОВОДЕН БАЛАНС</t>
  </si>
  <si>
    <t>АКТИВ</t>
  </si>
  <si>
    <t>Бележка</t>
  </si>
  <si>
    <t>ПАСИВ</t>
  </si>
  <si>
    <t>РАЗДЕЛИ, ГРУПИ, СТАТИИ</t>
  </si>
  <si>
    <t>Сума (в хил. лв.)</t>
  </si>
  <si>
    <t>Текуща
 година</t>
  </si>
  <si>
    <t>Предходна
 година</t>
  </si>
  <si>
    <t>а</t>
  </si>
  <si>
    <t>A. Записан, но невнесен капитал</t>
  </si>
  <si>
    <t>А. Собствен капитал</t>
  </si>
  <si>
    <t>Б. Нетекущи (дълготрайни) активи</t>
  </si>
  <si>
    <t>І. Записан капитал</t>
  </si>
  <si>
    <t>1. Нематериални активи</t>
  </si>
  <si>
    <t>III. Резерв от последващи оценки</t>
  </si>
  <si>
    <t>2. Концесии, патенти, лицензии, търговски марки, програмни продукти и други подобни права и активи</t>
  </si>
  <si>
    <t>4. Други резерви</t>
  </si>
  <si>
    <t>Общо за група I:</t>
  </si>
  <si>
    <t>Общо за група IV:</t>
  </si>
  <si>
    <t>II. Дълготрайни материални активи</t>
  </si>
  <si>
    <t>V. Натрупана печалба (загуба) от минали години, в т.ч.:</t>
  </si>
  <si>
    <t>1. Земи и сгради, в т.ч.:</t>
  </si>
  <si>
    <t xml:space="preserve"> - неразпределена печалба</t>
  </si>
  <si>
    <t xml:space="preserve"> - сгради</t>
  </si>
  <si>
    <t>Общо за група V:</t>
  </si>
  <si>
    <t>2. Машини, производствено оборудване и апаратура</t>
  </si>
  <si>
    <t>VI. Текуща печалба (загуба)</t>
  </si>
  <si>
    <t>3. Съоръжения и други</t>
  </si>
  <si>
    <t>ОБЩО ЗА РАЗДЕЛ А:</t>
  </si>
  <si>
    <t>Общо за група II:</t>
  </si>
  <si>
    <t>Б. Провизии и сходни задължения</t>
  </si>
  <si>
    <t>IV. Отсрочени данъци</t>
  </si>
  <si>
    <t>1. Провизии за пенсии и други подобни задължения</t>
  </si>
  <si>
    <t>Общо за раздел Б:</t>
  </si>
  <si>
    <t>ОБЩО ЗА РАЗДЕЛ Б:</t>
  </si>
  <si>
    <t>В. Текущи (краткотрайни) активи</t>
  </si>
  <si>
    <t xml:space="preserve">В. Задължения </t>
  </si>
  <si>
    <t>I. Материални запаси</t>
  </si>
  <si>
    <t>4. Задължения към доставчици, в т.ч.:</t>
  </si>
  <si>
    <t>1. Суровини и материали</t>
  </si>
  <si>
    <t>до 1 година</t>
  </si>
  <si>
    <t>5. Задължения по полици, в т.ч.:</t>
  </si>
  <si>
    <t>II. Вземания</t>
  </si>
  <si>
    <t>1. Вземания от клиенти и доставчици, в т.ч.:</t>
  </si>
  <si>
    <t>8. Други задължения, в т.ч.:</t>
  </si>
  <si>
    <t>4. Други вземания, в т.ч.:</t>
  </si>
  <si>
    <t>над 1 година</t>
  </si>
  <si>
    <t xml:space="preserve"> - към персонала, в т.ч.:</t>
  </si>
  <si>
    <t>IV. Парични средства, в т.ч.:</t>
  </si>
  <si>
    <t xml:space="preserve"> - осигурителни задължения, в т.ч.:</t>
  </si>
  <si>
    <t xml:space="preserve"> - брой</t>
  </si>
  <si>
    <t xml:space="preserve"> - в безсрочни сметки (депозити)</t>
  </si>
  <si>
    <t xml:space="preserve"> - данъчни задължения, в т.ч.:</t>
  </si>
  <si>
    <t>ОБЩО ЗА РАЗДЕЛ В:</t>
  </si>
  <si>
    <t>ОБЩО ЗА РАЗДЕЛ В, в т.ч.:</t>
  </si>
  <si>
    <t>Г. Разходи за бъдещи периоди</t>
  </si>
  <si>
    <t>Г. Финансирания и приходи за бъдещи периоди, в т.ч.:</t>
  </si>
  <si>
    <t xml:space="preserve"> - приходи за бъдещи периоди</t>
  </si>
  <si>
    <t>СУМА НА АКТИВА (А+Б+В+Г)</t>
  </si>
  <si>
    <t>СУМА НА ПАСИВА (А+Б+В+Г)</t>
  </si>
  <si>
    <t>Съставител:</t>
  </si>
  <si>
    <t>Ръководител:</t>
  </si>
  <si>
    <t>Дата на съставяне</t>
  </si>
  <si>
    <t>ОТЧЕТ</t>
  </si>
  <si>
    <t>ЗА ПРИХОДИТЕ И РАЗХОДИТЕ</t>
  </si>
  <si>
    <t>НАИМЕНОВАНИЕ НА РАЗХОДИТЕ</t>
  </si>
  <si>
    <t>НАИМЕНОВАНИЕ НА ПРИХОДИТЕ</t>
  </si>
  <si>
    <t>Текуща година</t>
  </si>
  <si>
    <t>Предходна година</t>
  </si>
  <si>
    <t>А</t>
  </si>
  <si>
    <t xml:space="preserve">А. Разходи </t>
  </si>
  <si>
    <t>Б. Приходи</t>
  </si>
  <si>
    <t xml:space="preserve">2. Разходи за суровини, материали и външни услуги, в т.ч.:  </t>
  </si>
  <si>
    <t xml:space="preserve">1. Нетни приходи от продажби, в т.ч: </t>
  </si>
  <si>
    <t xml:space="preserve">а) суровини и материали </t>
  </si>
  <si>
    <t>а) продукция</t>
  </si>
  <si>
    <t xml:space="preserve">б) външни услуги </t>
  </si>
  <si>
    <t>в) услуги</t>
  </si>
  <si>
    <t xml:space="preserve">3. Разходи за персонала, в т.ч.: </t>
  </si>
  <si>
    <t>2. Увеличение на запасите от продукция и незавършено производство</t>
  </si>
  <si>
    <t xml:space="preserve">а) разходи за възнаграждения </t>
  </si>
  <si>
    <t>3. Разходи за придобиване на активи по стопански начин</t>
  </si>
  <si>
    <t xml:space="preserve">б) разходи за осигуровки, в т.ч.: </t>
  </si>
  <si>
    <t xml:space="preserve">4. Други приходи, в т.ч: </t>
  </si>
  <si>
    <t>4. Разходи за амортизация и обезценка, в т.ч.:</t>
  </si>
  <si>
    <t xml:space="preserve"> - приходи от финансирания</t>
  </si>
  <si>
    <t>а) разходи за амортизация и обезценка на дълготрайни материални и нематериални активи, в т.ч.:</t>
  </si>
  <si>
    <t xml:space="preserve">Общо приходи от оперативна дейност (1 + 2+ 3+ 4) </t>
  </si>
  <si>
    <t xml:space="preserve"> - разходи за амортизация</t>
  </si>
  <si>
    <t>7. Други лихви и финансови приходи, в т.ч:</t>
  </si>
  <si>
    <t xml:space="preserve">5. Други разходи, в т.ч.: </t>
  </si>
  <si>
    <t>б) положителни разлики от операции с финансови активи</t>
  </si>
  <si>
    <t xml:space="preserve">Общо разходи за оперативна дейност (1 + 2 + 3 + 4 + 5) </t>
  </si>
  <si>
    <t>Общо финансови приходи (5 + 6 + 7)</t>
  </si>
  <si>
    <t>7. Разходи за лихви и други финансови разходи, в т.ч.:</t>
  </si>
  <si>
    <t xml:space="preserve">Общо финансови разходи (6 + 7) </t>
  </si>
  <si>
    <t>Всичко разходи от обичайната дейност:</t>
  </si>
  <si>
    <t>Всичко приходи от обичайната дейност:</t>
  </si>
  <si>
    <t>8. Печалба от обичайна дейност</t>
  </si>
  <si>
    <t>8. Загуба от обичайна дейност</t>
  </si>
  <si>
    <t>Общо разходи (1 + 2 + 3 + 4 + 5 + 6 + 7 + 9)</t>
  </si>
  <si>
    <t>Общо приходи (1 + 2 + 3 + 4 + 5 + 6 + 7 + 9)</t>
  </si>
  <si>
    <t>10. Счетоводна печалба (общо приходи - общо разходи)</t>
  </si>
  <si>
    <t>10. Счетоводна загуба (общо приходи -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</si>
  <si>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</si>
  <si>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</si>
  <si>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 (10 - 11 - 12)</t>
  </si>
  <si>
    <t>11. Загуба (10 + ред 11 и 12 от раздел А)</t>
  </si>
  <si>
    <t xml:space="preserve">ВСИЧКО (Общо разходи + 11 + 12 + 13) </t>
  </si>
  <si>
    <t xml:space="preserve">ВСИЧКО (Общо приходи + 11) </t>
  </si>
  <si>
    <t xml:space="preserve">Ръководител:        </t>
  </si>
  <si>
    <t>за паричните потоци по прекия метод</t>
  </si>
  <si>
    <t>(хил. лв.)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</si>
  <si>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</si>
  <si>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</si>
  <si>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</si>
  <si>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</si>
  <si>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</si>
  <si>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</si>
  <si>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</si>
  <si>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>Парични потоци , свързани с търговски контрагенти</t>
  </si>
  <si>
    <t xml:space="preserve"> Парични потоци , свързани с трудови възнаграждения</t>
  </si>
  <si>
    <t xml:space="preserve"> Платени и възстановени други данъци</t>
  </si>
  <si>
    <t xml:space="preserve"> Парични потоци , свързани с лихви, комисионни, дивиденти и други подобни</t>
  </si>
  <si>
    <t xml:space="preserve"> Плащания при разпределение на печалби</t>
  </si>
  <si>
    <t xml:space="preserve"> Парични потоци , свързани с краткосрочни финансови активи, държани за търговски цели</t>
  </si>
  <si>
    <t xml:space="preserve"> Парични потоци от положителни и отрицателни валутни курсови разлики</t>
  </si>
  <si>
    <t xml:space="preserve"> Платени и възстановени данъци върху печалбата</t>
  </si>
  <si>
    <t xml:space="preserve">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</si>
  <si>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</si>
  <si>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</si>
  <si>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Парични потоци, свързани с дълготрайни активи</t>
  </si>
  <si>
    <t xml:space="preserve"> Парични потоци , свързани с краткосрочни финансови активи</t>
  </si>
  <si>
    <t xml:space="preserve"> Парични потоци от бизнес комбинации - придобивания</t>
  </si>
  <si>
    <t xml:space="preserve">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</si>
  <si>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</si>
  <si>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</si>
  <si>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 xml:space="preserve"> Парични потоци от емитиране и обратно придобиване на ценни книжа</t>
  </si>
  <si>
    <t xml:space="preserve"> Парични потоци от допълнителни вноски и връщането им на собствениците</t>
  </si>
  <si>
    <t xml:space="preserve"> Парични потоци, свързани с получени или предоставени заеми</t>
  </si>
  <si>
    <t xml:space="preserve"> Парични потоци , от лихви, комисионни, дивиденти и други подобни</t>
  </si>
  <si>
    <t xml:space="preserve"> Плащания на задължения по лизингови договори</t>
  </si>
  <si>
    <t xml:space="preserve">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</si>
  <si>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</si>
  <si>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</si>
  <si>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</si>
  <si>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</si>
  <si>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      Ръководител:</t>
  </si>
  <si>
    <t>ОТЧЕТ ЗА СОБСТВЕНИЯ КАПИТАЛ</t>
  </si>
  <si>
    <t>Показатели</t>
  </si>
  <si>
    <t>Записан
капитал</t>
  </si>
  <si>
    <t xml:space="preserve">Премии от
емисии </t>
  </si>
  <si>
    <t>Резерв от последващи оценки</t>
  </si>
  <si>
    <t xml:space="preserve">РЕЗЕРВИ </t>
  </si>
  <si>
    <t>Финансов резултат от минали години</t>
  </si>
  <si>
    <t xml:space="preserve">Текуща печалба/ загуба
</t>
  </si>
  <si>
    <t>Общо собствен капитал</t>
  </si>
  <si>
    <t xml:space="preserve">Законови </t>
  </si>
  <si>
    <t>Резерв, свързан с изкупени собствени акции</t>
  </si>
  <si>
    <t>Резерв съгласно учредителен акт</t>
  </si>
  <si>
    <t xml:space="preserve">Други резерви </t>
  </si>
  <si>
    <t xml:space="preserve">Неразпределена печалба
</t>
  </si>
  <si>
    <t>Непокрита загуба</t>
  </si>
  <si>
    <t xml:space="preserve">1. Салдо в началото на отчетния период </t>
  </si>
  <si>
    <t xml:space="preserve">2. Промени в счетоводната политика </t>
  </si>
  <si>
    <t xml:space="preserve">3. Грешки </t>
  </si>
  <si>
    <t xml:space="preserve">4. Салдо след промени в счетоводната политика и грешки </t>
  </si>
  <si>
    <t>5. Изменения за сметка на собствениците, в т.ч.:</t>
  </si>
  <si>
    <t xml:space="preserve"> - увеличение</t>
  </si>
  <si>
    <t xml:space="preserve"> - намаление </t>
  </si>
  <si>
    <t xml:space="preserve">6. Финансов резултат за текущия период </t>
  </si>
  <si>
    <t xml:space="preserve">7. Разпределения на печалба, в т.ч.: </t>
  </si>
  <si>
    <t xml:space="preserve"> - за дивиденти </t>
  </si>
  <si>
    <t xml:space="preserve">8. Покриване на загуба </t>
  </si>
  <si>
    <t xml:space="preserve">9. Последващи оценки на активи и пасиви </t>
  </si>
  <si>
    <t xml:space="preserve"> - увеличение </t>
  </si>
  <si>
    <t xml:space="preserve">10. Други изменения в собствения капитал </t>
  </si>
  <si>
    <t>11. Салдо към края на отчетния период</t>
  </si>
  <si>
    <t xml:space="preserve">12. Промени от преводи на годишни финансови отчети на предприятия в чужбина </t>
  </si>
  <si>
    <t xml:space="preserve">13. Собствен капитал към края на отчетния период       (11 +/- 12) </t>
  </si>
  <si>
    <t>за първо шестмесечие на 2016 г.</t>
  </si>
  <si>
    <t>Дата на съставяне:</t>
  </si>
  <si>
    <t>Дата на съставяне: 30.06.2016</t>
  </si>
  <si>
    <t>Дата на съставяне: 30.06.2016 г.</t>
  </si>
  <si>
    <t>първо шестмесечие 2016г.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</si>
</sst>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/yyyy&quot; г.&quot;"/>
    <numFmt numFmtId="173" formatCode="##0.00"/>
    <numFmt numFmtId="174" formatCode="#;\(#\);0"/>
    <numFmt numFmtId="175" formatCode="#;\(#\)"/>
    <numFmt numFmtId="176" formatCode="#.00;\(#.00\)"/>
    <numFmt numFmtId="177" formatCode="##0"/>
    <numFmt numFmtId="178" formatCode="#,##0.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sz val="10"/>
      <name val="Timok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imes New Roman Cyr"/>
      <family val="1"/>
    </font>
    <font>
      <sz val="18"/>
      <name val="Times New Roman CYR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Hebar"/>
      <family val="0"/>
    </font>
    <font>
      <sz val="8"/>
      <name val="Arial"/>
      <family val="0"/>
    </font>
    <font>
      <b/>
      <sz val="1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b/>
      <sz val="10"/>
      <name val="Times New Roman Cyr"/>
      <family val="1"/>
    </font>
    <font>
      <b/>
      <sz val="16"/>
      <name val="A4p"/>
      <family val="2"/>
    </font>
    <font>
      <sz val="11"/>
      <name val="A4p"/>
      <family val="2"/>
    </font>
    <font>
      <b/>
      <sz val="11"/>
      <name val="A4p"/>
      <family val="0"/>
    </font>
    <font>
      <b/>
      <sz val="8"/>
      <name val="Times New Roman Cyr"/>
      <family val="1"/>
    </font>
    <font>
      <sz val="9"/>
      <name val="A4p"/>
      <family val="2"/>
    </font>
    <font>
      <b/>
      <i/>
      <sz val="10"/>
      <name val="Times New Roman Cyr"/>
      <family val="1"/>
    </font>
    <font>
      <sz val="7"/>
      <name val="A4p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3" fillId="0" borderId="0" xfId="37">
      <alignment/>
      <protection/>
    </xf>
    <xf numFmtId="0" fontId="23" fillId="0" borderId="0" xfId="37" applyFont="1" applyBorder="1" applyAlignment="1">
      <alignment horizontal="center"/>
      <protection/>
    </xf>
    <xf numFmtId="0" fontId="24" fillId="0" borderId="0" xfId="37" applyFont="1">
      <alignment/>
      <protection/>
    </xf>
    <xf numFmtId="0" fontId="23" fillId="0" borderId="0" xfId="37" applyFont="1" applyAlignment="1">
      <alignment horizontal="right"/>
      <protection/>
    </xf>
    <xf numFmtId="0" fontId="23" fillId="0" borderId="0" xfId="37" applyFont="1" applyBorder="1" applyAlignment="1">
      <alignment horizontal="right"/>
      <protection/>
    </xf>
    <xf numFmtId="172" fontId="24" fillId="0" borderId="0" xfId="37" applyNumberFormat="1" applyFont="1" applyAlignment="1">
      <alignment/>
      <protection/>
    </xf>
    <xf numFmtId="0" fontId="24" fillId="0" borderId="0" xfId="37" applyFont="1" applyBorder="1" applyAlignment="1">
      <alignment horizontal="left"/>
      <protection/>
    </xf>
    <xf numFmtId="0" fontId="24" fillId="0" borderId="10" xfId="37" applyFont="1" applyBorder="1" applyAlignment="1">
      <alignment horizontal="center" textRotation="90" wrapText="1"/>
      <protection/>
    </xf>
    <xf numFmtId="0" fontId="24" fillId="0" borderId="10" xfId="37" applyFont="1" applyBorder="1" applyAlignment="1">
      <alignment horizontal="center"/>
      <protection/>
    </xf>
    <xf numFmtId="0" fontId="24" fillId="0" borderId="11" xfId="37" applyFont="1" applyBorder="1" applyAlignment="1">
      <alignment horizontal="center"/>
      <protection/>
    </xf>
    <xf numFmtId="0" fontId="24" fillId="0" borderId="11" xfId="37" applyFont="1" applyBorder="1">
      <alignment/>
      <protection/>
    </xf>
    <xf numFmtId="0" fontId="24" fillId="0" borderId="10" xfId="37" applyFont="1" applyBorder="1" applyAlignment="1" applyProtection="1">
      <alignment horizontal="right" vertical="center"/>
      <protection locked="0"/>
    </xf>
    <xf numFmtId="0" fontId="24" fillId="0" borderId="11" xfId="37" applyFont="1" applyBorder="1" applyAlignment="1" applyProtection="1">
      <alignment horizontal="right" vertical="center"/>
      <protection locked="0"/>
    </xf>
    <xf numFmtId="0" fontId="24" fillId="0" borderId="11" xfId="37" applyFont="1" applyBorder="1" applyProtection="1">
      <alignment/>
      <protection locked="0"/>
    </xf>
    <xf numFmtId="0" fontId="24" fillId="0" borderId="10" xfId="37" applyFont="1" applyFill="1" applyBorder="1" applyAlignment="1" applyProtection="1">
      <alignment horizontal="right" vertical="center"/>
      <protection locked="0"/>
    </xf>
    <xf numFmtId="0" fontId="24" fillId="0" borderId="10" xfId="37" applyFont="1" applyBorder="1" applyAlignment="1">
      <alignment horizontal="right" vertical="center"/>
      <protection/>
    </xf>
    <xf numFmtId="174" fontId="24" fillId="0" borderId="10" xfId="37" applyNumberFormat="1" applyFont="1" applyBorder="1" applyAlignment="1">
      <alignment horizontal="right" vertical="center"/>
      <protection/>
    </xf>
    <xf numFmtId="174" fontId="24" fillId="0" borderId="10" xfId="37" applyNumberFormat="1" applyFont="1" applyBorder="1" applyAlignment="1" applyProtection="1">
      <alignment horizontal="right" vertical="center"/>
      <protection locked="0"/>
    </xf>
    <xf numFmtId="174" fontId="24" fillId="0" borderId="10" xfId="37" applyNumberFormat="1" applyFont="1" applyFill="1" applyBorder="1" applyAlignment="1" applyProtection="1">
      <alignment horizontal="right" vertical="center"/>
      <protection locked="0"/>
    </xf>
    <xf numFmtId="174" fontId="24" fillId="0" borderId="10" xfId="37" applyNumberFormat="1" applyFont="1" applyBorder="1" applyAlignment="1">
      <alignment horizontal="right"/>
      <protection/>
    </xf>
    <xf numFmtId="0" fontId="24" fillId="0" borderId="10" xfId="37" applyFont="1" applyBorder="1" applyAlignment="1">
      <alignment horizontal="right"/>
      <protection/>
    </xf>
    <xf numFmtId="0" fontId="24" fillId="0" borderId="11" xfId="37" applyFont="1" applyBorder="1" applyAlignment="1" applyProtection="1">
      <alignment horizontal="right"/>
      <protection locked="0"/>
    </xf>
    <xf numFmtId="0" fontId="24" fillId="0" borderId="10" xfId="37" applyFont="1" applyBorder="1" applyAlignment="1" applyProtection="1">
      <alignment horizontal="right"/>
      <protection locked="0"/>
    </xf>
    <xf numFmtId="0" fontId="24" fillId="0" borderId="10" xfId="37" applyFont="1" applyBorder="1" applyAlignment="1" applyProtection="1">
      <alignment horizontal="right" vertical="center"/>
      <protection/>
    </xf>
    <xf numFmtId="0" fontId="24" fillId="0" borderId="10" xfId="37" applyFont="1" applyFill="1" applyBorder="1" applyAlignment="1" applyProtection="1">
      <alignment horizontal="right" vertical="center"/>
      <protection/>
    </xf>
    <xf numFmtId="0" fontId="24" fillId="0" borderId="11" xfId="37" applyFont="1" applyBorder="1" applyAlignment="1" applyProtection="1">
      <alignment horizontal="center"/>
      <protection locked="0"/>
    </xf>
    <xf numFmtId="0" fontId="24" fillId="0" borderId="10" xfId="37" applyFont="1" applyFill="1" applyBorder="1" applyAlignment="1">
      <alignment horizontal="right" vertical="center"/>
      <protection/>
    </xf>
    <xf numFmtId="0" fontId="24" fillId="0" borderId="0" xfId="37" applyFont="1" applyAlignment="1">
      <alignment horizontal="center"/>
      <protection/>
    </xf>
    <xf numFmtId="0" fontId="23" fillId="0" borderId="12" xfId="37" applyFont="1" applyBorder="1" applyAlignment="1">
      <alignment horizontal="center"/>
      <protection/>
    </xf>
    <xf numFmtId="0" fontId="23" fillId="0" borderId="13" xfId="37" applyFont="1" applyBorder="1" applyAlignment="1">
      <alignment horizontal="center"/>
      <protection/>
    </xf>
    <xf numFmtId="0" fontId="24" fillId="0" borderId="14" xfId="37" applyFont="1" applyBorder="1" applyAlignment="1" applyProtection="1">
      <alignment horizontal="center" vertical="center"/>
      <protection locked="0"/>
    </xf>
    <xf numFmtId="0" fontId="24" fillId="0" borderId="15" xfId="37" applyFont="1" applyBorder="1" applyAlignment="1" applyProtection="1">
      <alignment horizontal="center" vertical="center"/>
      <protection locked="0"/>
    </xf>
    <xf numFmtId="0" fontId="44" fillId="0" borderId="10" xfId="37" applyFont="1" applyBorder="1" applyAlignment="1">
      <alignment horizontal="center" vertical="center" textRotation="90" wrapText="1"/>
      <protection/>
    </xf>
    <xf numFmtId="0" fontId="23" fillId="0" borderId="16" xfId="37" applyFont="1" applyBorder="1" applyAlignment="1">
      <alignment horizontal="center"/>
      <protection/>
    </xf>
    <xf numFmtId="0" fontId="23" fillId="0" borderId="17" xfId="37" applyFont="1" applyBorder="1" applyAlignment="1">
      <alignment horizontal="center"/>
      <protection/>
    </xf>
    <xf numFmtId="0" fontId="23" fillId="0" borderId="18" xfId="37" applyFont="1" applyBorder="1" applyAlignment="1">
      <alignment horizontal="center"/>
      <protection/>
    </xf>
    <xf numFmtId="0" fontId="24" fillId="0" borderId="19" xfId="37" applyFont="1" applyBorder="1" applyAlignment="1" applyProtection="1">
      <alignment horizontal="center" vertical="center"/>
      <protection locked="0"/>
    </xf>
    <xf numFmtId="0" fontId="24" fillId="0" borderId="20" xfId="37" applyFont="1" applyBorder="1" applyAlignment="1" applyProtection="1">
      <alignment horizontal="center" vertical="center"/>
      <protection locked="0"/>
    </xf>
    <xf numFmtId="0" fontId="24" fillId="0" borderId="21" xfId="37" applyFont="1" applyBorder="1" applyAlignment="1">
      <alignment horizontal="right" vertical="center"/>
      <protection/>
    </xf>
    <xf numFmtId="0" fontId="24" fillId="0" borderId="22" xfId="37" applyFont="1" applyBorder="1" applyAlignment="1" applyProtection="1">
      <alignment horizontal="right" vertical="center"/>
      <protection locked="0"/>
    </xf>
    <xf numFmtId="0" fontId="24" fillId="0" borderId="22" xfId="37" applyFont="1" applyBorder="1" applyAlignment="1" applyProtection="1">
      <alignment horizontal="center"/>
      <protection locked="0"/>
    </xf>
    <xf numFmtId="175" fontId="24" fillId="0" borderId="0" xfId="37" applyNumberFormat="1" applyFont="1" applyAlignment="1">
      <alignment horizontal="center"/>
      <protection/>
    </xf>
    <xf numFmtId="0" fontId="28" fillId="0" borderId="0" xfId="37" applyFont="1" applyBorder="1" applyAlignment="1" applyProtection="1">
      <alignment horizontal="left" vertical="top"/>
      <protection/>
    </xf>
    <xf numFmtId="0" fontId="3" fillId="0" borderId="0" xfId="37" applyFont="1" applyBorder="1">
      <alignment/>
      <protection/>
    </xf>
    <xf numFmtId="0" fontId="28" fillId="0" borderId="0" xfId="37" applyFont="1" applyBorder="1" applyAlignment="1">
      <alignment horizontal="right" vertical="top"/>
      <protection/>
    </xf>
    <xf numFmtId="0" fontId="3" fillId="0" borderId="0" xfId="38" applyFont="1" applyBorder="1" applyAlignment="1" applyProtection="1">
      <alignment horizontal="right" vertical="top" wrapText="1"/>
      <protection/>
    </xf>
    <xf numFmtId="0" fontId="3" fillId="0" borderId="0" xfId="37" applyFont="1" applyBorder="1" applyProtection="1">
      <alignment/>
      <protection/>
    </xf>
    <xf numFmtId="0" fontId="3" fillId="0" borderId="0" xfId="37" applyAlignment="1">
      <alignment horizontal="center"/>
      <protection/>
    </xf>
    <xf numFmtId="14" fontId="3" fillId="0" borderId="0" xfId="37" applyNumberFormat="1" applyFont="1" applyBorder="1">
      <alignment/>
      <protection/>
    </xf>
    <xf numFmtId="0" fontId="30" fillId="0" borderId="0" xfId="37" applyNumberFormat="1" applyFont="1" applyFill="1" applyBorder="1" applyAlignment="1" applyProtection="1">
      <alignment horizontal="center" vertical="center"/>
      <protection/>
    </xf>
    <xf numFmtId="0" fontId="31" fillId="0" borderId="0" xfId="37" applyNumberFormat="1" applyFont="1" applyFill="1" applyBorder="1" applyAlignment="1" applyProtection="1">
      <alignment vertical="top"/>
      <protection/>
    </xf>
    <xf numFmtId="0" fontId="32" fillId="0" borderId="0" xfId="37" applyNumberFormat="1" applyFont="1" applyFill="1" applyBorder="1" applyAlignment="1" applyProtection="1">
      <alignment horizontal="center" vertical="top"/>
      <protection/>
    </xf>
    <xf numFmtId="0" fontId="33" fillId="0" borderId="0" xfId="37" applyNumberFormat="1" applyFont="1" applyFill="1" applyBorder="1" applyAlignment="1" applyProtection="1">
      <alignment horizontal="center" vertical="top"/>
      <protection/>
    </xf>
    <xf numFmtId="0" fontId="24" fillId="0" borderId="0" xfId="37" applyNumberFormat="1" applyFont="1" applyFill="1" applyBorder="1" applyAlignment="1" applyProtection="1">
      <alignment vertical="top"/>
      <protection/>
    </xf>
    <xf numFmtId="0" fontId="24" fillId="0" borderId="0" xfId="37" applyNumberFormat="1" applyFont="1" applyFill="1" applyBorder="1" applyAlignment="1" applyProtection="1">
      <alignment vertical="center"/>
      <protection/>
    </xf>
    <xf numFmtId="0" fontId="24" fillId="0" borderId="10" xfId="37" applyNumberFormat="1" applyFont="1" applyFill="1" applyBorder="1" applyAlignment="1" applyProtection="1">
      <alignment horizontal="center" vertical="center" textRotation="90" wrapText="1"/>
      <protection/>
    </xf>
    <xf numFmtId="0" fontId="45" fillId="0" borderId="23" xfId="37" applyFont="1" applyBorder="1" applyAlignment="1">
      <alignment horizontal="center" vertical="center"/>
      <protection/>
    </xf>
    <xf numFmtId="0" fontId="44" fillId="0" borderId="23" xfId="37" applyFont="1" applyBorder="1" applyAlignment="1">
      <alignment horizontal="center" vertical="center" wrapText="1"/>
      <protection/>
    </xf>
    <xf numFmtId="0" fontId="24" fillId="0" borderId="24" xfId="37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0" xfId="37" applyNumberFormat="1" applyFont="1" applyFill="1" applyBorder="1" applyAlignment="1" applyProtection="1">
      <alignment horizontal="center" vertical="center"/>
      <protection/>
    </xf>
    <xf numFmtId="0" fontId="24" fillId="0" borderId="24" xfId="37" applyNumberFormat="1" applyFont="1" applyFill="1" applyBorder="1" applyAlignment="1" applyProtection="1">
      <alignment horizontal="center" vertical="center"/>
      <protection/>
    </xf>
    <xf numFmtId="0" fontId="24" fillId="0" borderId="11" xfId="37" applyNumberFormat="1" applyFont="1" applyFill="1" applyBorder="1" applyAlignment="1" applyProtection="1">
      <alignment horizontal="center" vertical="center"/>
      <protection/>
    </xf>
    <xf numFmtId="0" fontId="24" fillId="0" borderId="10" xfId="37" applyNumberFormat="1" applyFont="1" applyFill="1" applyBorder="1" applyAlignment="1" applyProtection="1">
      <alignment horizontal="right" vertical="center"/>
      <protection/>
    </xf>
    <xf numFmtId="0" fontId="24" fillId="0" borderId="24" xfId="37" applyNumberFormat="1" applyFont="1" applyFill="1" applyBorder="1" applyAlignment="1" applyProtection="1">
      <alignment horizontal="right" vertical="center"/>
      <protection/>
    </xf>
    <xf numFmtId="0" fontId="24" fillId="0" borderId="11" xfId="37" applyNumberFormat="1" applyFont="1" applyFill="1" applyBorder="1" applyAlignment="1" applyProtection="1">
      <alignment horizontal="right" vertical="center"/>
      <protection locked="0"/>
    </xf>
    <xf numFmtId="0" fontId="24" fillId="0" borderId="10" xfId="37" applyNumberFormat="1" applyFont="1" applyFill="1" applyBorder="1" applyAlignment="1" applyProtection="1">
      <alignment horizontal="right" vertical="top"/>
      <protection/>
    </xf>
    <xf numFmtId="0" fontId="24" fillId="0" borderId="11" xfId="37" applyNumberFormat="1" applyFont="1" applyFill="1" applyBorder="1" applyAlignment="1" applyProtection="1">
      <alignment horizontal="right" vertical="top"/>
      <protection locked="0"/>
    </xf>
    <xf numFmtId="0" fontId="24" fillId="0" borderId="10" xfId="37" applyNumberFormat="1" applyFont="1" applyFill="1" applyBorder="1" applyAlignment="1" applyProtection="1">
      <alignment horizontal="right" vertical="top"/>
      <protection locked="0"/>
    </xf>
    <xf numFmtId="0" fontId="34" fillId="24" borderId="10" xfId="37" applyNumberFormat="1" applyFont="1" applyFill="1" applyBorder="1" applyAlignment="1" applyProtection="1">
      <alignment horizontal="right" vertical="top"/>
      <protection locked="0"/>
    </xf>
    <xf numFmtId="0" fontId="34" fillId="0" borderId="10" xfId="37" applyNumberFormat="1" applyFont="1" applyFill="1" applyBorder="1" applyAlignment="1" applyProtection="1">
      <alignment horizontal="right" vertical="top"/>
      <protection locked="0"/>
    </xf>
    <xf numFmtId="0" fontId="24" fillId="0" borderId="10" xfId="37" applyNumberFormat="1" applyFont="1" applyFill="1" applyBorder="1" applyAlignment="1" applyProtection="1">
      <alignment horizontal="right" vertical="center"/>
      <protection locked="0"/>
    </xf>
    <xf numFmtId="0" fontId="24" fillId="0" borderId="15" xfId="37" applyNumberFormat="1" applyFont="1" applyFill="1" applyBorder="1" applyAlignment="1" applyProtection="1">
      <alignment horizontal="right" vertical="top"/>
      <protection locked="0"/>
    </xf>
    <xf numFmtId="0" fontId="24" fillId="0" borderId="20" xfId="37" applyNumberFormat="1" applyFont="1" applyFill="1" applyBorder="1" applyAlignment="1" applyProtection="1">
      <alignment horizontal="right" vertical="top"/>
      <protection locked="0"/>
    </xf>
    <xf numFmtId="0" fontId="24" fillId="0" borderId="19" xfId="37" applyNumberFormat="1" applyFont="1" applyFill="1" applyBorder="1" applyAlignment="1" applyProtection="1">
      <alignment horizontal="right" vertical="top"/>
      <protection/>
    </xf>
    <xf numFmtId="0" fontId="34" fillId="0" borderId="10" xfId="37" applyNumberFormat="1" applyFont="1" applyFill="1" applyBorder="1" applyAlignment="1" applyProtection="1">
      <alignment horizontal="right" vertical="top"/>
      <protection/>
    </xf>
    <xf numFmtId="0" fontId="24" fillId="0" borderId="21" xfId="37" applyNumberFormat="1" applyFont="1" applyFill="1" applyBorder="1" applyAlignment="1" applyProtection="1">
      <alignment horizontal="right" vertical="top"/>
      <protection/>
    </xf>
    <xf numFmtId="0" fontId="24" fillId="0" borderId="22" xfId="37" applyNumberFormat="1" applyFont="1" applyFill="1" applyBorder="1" applyAlignment="1" applyProtection="1">
      <alignment horizontal="right" vertical="top"/>
      <protection locked="0"/>
    </xf>
    <xf numFmtId="175" fontId="24" fillId="0" borderId="0" xfId="37" applyNumberFormat="1" applyFont="1" applyFill="1" applyBorder="1" applyAlignment="1" applyProtection="1">
      <alignment vertical="center"/>
      <protection/>
    </xf>
    <xf numFmtId="0" fontId="0" fillId="0" borderId="0" xfId="40" applyFont="1" applyBorder="1" applyAlignment="1" applyProtection="1">
      <alignment vertical="center"/>
      <protection/>
    </xf>
    <xf numFmtId="0" fontId="0" fillId="0" borderId="0" xfId="37" applyFont="1" applyBorder="1" applyAlignment="1">
      <alignment vertical="center"/>
      <protection/>
    </xf>
    <xf numFmtId="0" fontId="0" fillId="0" borderId="0" xfId="40" applyFont="1" applyBorder="1" applyAlignment="1" applyProtection="1">
      <alignment horizontal="center" vertical="center"/>
      <protection locked="0"/>
    </xf>
    <xf numFmtId="0" fontId="0" fillId="0" borderId="0" xfId="40" applyFont="1" applyBorder="1" applyAlignment="1" applyProtection="1">
      <alignment vertical="center" wrapText="1"/>
      <protection locked="0"/>
    </xf>
    <xf numFmtId="0" fontId="0" fillId="0" borderId="0" xfId="37" applyFont="1" applyBorder="1">
      <alignment/>
      <protection/>
    </xf>
    <xf numFmtId="0" fontId="0" fillId="0" borderId="0" xfId="37" applyFont="1" applyFill="1" applyBorder="1" applyAlignment="1">
      <alignment horizontal="center"/>
      <protection/>
    </xf>
    <xf numFmtId="0" fontId="0" fillId="0" borderId="0" xfId="37" applyFont="1" applyFill="1" applyBorder="1">
      <alignment/>
      <protection/>
    </xf>
    <xf numFmtId="0" fontId="0" fillId="0" borderId="0" xfId="37" applyFont="1" applyFill="1" applyBorder="1" applyAlignment="1">
      <alignment horizontal="right"/>
      <protection/>
    </xf>
    <xf numFmtId="0" fontId="37" fillId="0" borderId="0" xfId="37" applyNumberFormat="1" applyFont="1" applyFill="1" applyBorder="1" applyAlignment="1" applyProtection="1">
      <alignment horizontal="center" vertical="center"/>
      <protection/>
    </xf>
    <xf numFmtId="0" fontId="3" fillId="0" borderId="0" xfId="37" applyFont="1" applyBorder="1" applyProtection="1">
      <alignment/>
      <protection locked="0"/>
    </xf>
    <xf numFmtId="0" fontId="38" fillId="0" borderId="0" xfId="37" applyNumberFormat="1" applyFont="1" applyFill="1" applyBorder="1" applyAlignment="1" applyProtection="1">
      <alignment horizontal="center" vertical="top"/>
      <protection/>
    </xf>
    <xf numFmtId="0" fontId="39" fillId="0" borderId="0" xfId="37" applyNumberFormat="1" applyFont="1" applyFill="1" applyBorder="1" applyAlignment="1" applyProtection="1">
      <alignment horizontal="center" vertical="top"/>
      <protection/>
    </xf>
    <xf numFmtId="0" fontId="40" fillId="0" borderId="0" xfId="39" applyFont="1" applyBorder="1" applyAlignment="1" applyProtection="1">
      <alignment horizontal="right" wrapText="1"/>
      <protection locked="0"/>
    </xf>
    <xf numFmtId="0" fontId="41" fillId="0" borderId="0" xfId="37" applyNumberFormat="1" applyFont="1" applyFill="1" applyBorder="1" applyAlignment="1" applyProtection="1">
      <alignment vertical="top"/>
      <protection/>
    </xf>
    <xf numFmtId="0" fontId="44" fillId="0" borderId="23" xfId="37" applyFont="1" applyBorder="1" applyAlignment="1">
      <alignment horizontal="center" vertical="center" textRotation="90" wrapText="1"/>
      <protection/>
    </xf>
    <xf numFmtId="0" fontId="3" fillId="0" borderId="25" xfId="39" applyFont="1" applyBorder="1" applyAlignment="1" applyProtection="1">
      <alignment horizontal="center" wrapText="1"/>
      <protection locked="0"/>
    </xf>
    <xf numFmtId="0" fontId="36" fillId="0" borderId="12" xfId="39" applyFont="1" applyBorder="1" applyAlignment="1" applyProtection="1">
      <alignment horizontal="center" vertical="center" wrapText="1"/>
      <protection locked="0"/>
    </xf>
    <xf numFmtId="0" fontId="36" fillId="0" borderId="26" xfId="39" applyFont="1" applyBorder="1" applyAlignment="1" applyProtection="1">
      <alignment horizontal="center" vertical="center" wrapText="1"/>
      <protection locked="0"/>
    </xf>
    <xf numFmtId="0" fontId="36" fillId="0" borderId="26" xfId="39" applyFont="1" applyBorder="1" applyAlignment="1" applyProtection="1">
      <alignment horizontal="center" wrapText="1"/>
      <protection locked="0"/>
    </xf>
    <xf numFmtId="0" fontId="42" fillId="0" borderId="27" xfId="39" applyFont="1" applyBorder="1" applyAlignment="1" applyProtection="1">
      <alignment wrapText="1"/>
      <protection locked="0"/>
    </xf>
    <xf numFmtId="177" fontId="3" fillId="0" borderId="23" xfId="39" applyNumberFormat="1" applyFont="1" applyBorder="1" applyAlignment="1" applyProtection="1">
      <alignment wrapText="1"/>
      <protection locked="0"/>
    </xf>
    <xf numFmtId="0" fontId="3" fillId="0" borderId="28" xfId="39" applyFont="1" applyBorder="1" applyAlignment="1" applyProtection="1">
      <alignment wrapText="1"/>
      <protection locked="0"/>
    </xf>
    <xf numFmtId="0" fontId="3" fillId="0" borderId="27" xfId="39" applyFont="1" applyBorder="1" applyAlignment="1" applyProtection="1">
      <alignment wrapText="1"/>
      <protection locked="0"/>
    </xf>
    <xf numFmtId="0" fontId="3" fillId="0" borderId="23" xfId="39" applyFont="1" applyBorder="1" applyAlignment="1" applyProtection="1">
      <alignment wrapText="1"/>
      <protection locked="0"/>
    </xf>
    <xf numFmtId="0" fontId="3" fillId="0" borderId="29" xfId="39" applyFont="1" applyBorder="1" applyAlignment="1" applyProtection="1">
      <alignment wrapText="1"/>
      <protection locked="0"/>
    </xf>
    <xf numFmtId="0" fontId="41" fillId="0" borderId="30" xfId="37" applyNumberFormat="1" applyFont="1" applyFill="1" applyBorder="1" applyAlignment="1" applyProtection="1">
      <alignment horizontal="right" vertical="center"/>
      <protection locked="0"/>
    </xf>
    <xf numFmtId="0" fontId="3" fillId="0" borderId="31" xfId="39" applyFont="1" applyBorder="1" applyAlignment="1" applyProtection="1">
      <alignment wrapText="1"/>
      <protection locked="0"/>
    </xf>
    <xf numFmtId="177" fontId="3" fillId="0" borderId="10" xfId="39" applyNumberFormat="1" applyFont="1" applyBorder="1" applyAlignment="1" applyProtection="1">
      <alignment wrapText="1"/>
      <protection locked="0"/>
    </xf>
    <xf numFmtId="175" fontId="3" fillId="0" borderId="24" xfId="39" applyNumberFormat="1" applyFont="1" applyBorder="1" applyAlignment="1" applyProtection="1">
      <alignment wrapText="1"/>
      <protection/>
    </xf>
    <xf numFmtId="177" fontId="3" fillId="0" borderId="31" xfId="39" applyNumberFormat="1" applyFont="1" applyBorder="1" applyAlignment="1" applyProtection="1">
      <alignment wrapText="1"/>
      <protection locked="0"/>
    </xf>
    <xf numFmtId="175" fontId="3" fillId="0" borderId="11" xfId="39" applyNumberFormat="1" applyFont="1" applyBorder="1" applyAlignment="1" applyProtection="1">
      <alignment wrapText="1"/>
      <protection/>
    </xf>
    <xf numFmtId="0" fontId="41" fillId="0" borderId="32" xfId="37" applyNumberFormat="1" applyFont="1" applyFill="1" applyBorder="1" applyAlignment="1" applyProtection="1">
      <alignment horizontal="right" vertical="center"/>
      <protection locked="0"/>
    </xf>
    <xf numFmtId="0" fontId="41" fillId="0" borderId="32" xfId="37" applyNumberFormat="1" applyFont="1" applyFill="1" applyBorder="1" applyAlignment="1" applyProtection="1">
      <alignment horizontal="right" vertical="top"/>
      <protection locked="0"/>
    </xf>
    <xf numFmtId="0" fontId="36" fillId="0" borderId="31" xfId="39" applyFont="1" applyBorder="1" applyAlignment="1" applyProtection="1">
      <alignment horizontal="right" wrapText="1"/>
      <protection locked="0"/>
    </xf>
    <xf numFmtId="174" fontId="42" fillId="0" borderId="10" xfId="39" applyNumberFormat="1" applyFont="1" applyBorder="1" applyAlignment="1" applyProtection="1">
      <alignment wrapText="1"/>
      <protection/>
    </xf>
    <xf numFmtId="174" fontId="42" fillId="0" borderId="24" xfId="39" applyNumberFormat="1" applyFont="1" applyBorder="1" applyAlignment="1" applyProtection="1">
      <alignment wrapText="1"/>
      <protection/>
    </xf>
    <xf numFmtId="174" fontId="42" fillId="0" borderId="31" xfId="39" applyNumberFormat="1" applyFont="1" applyBorder="1" applyAlignment="1" applyProtection="1">
      <alignment wrapText="1"/>
      <protection/>
    </xf>
    <xf numFmtId="174" fontId="42" fillId="0" borderId="11" xfId="39" applyNumberFormat="1" applyFont="1" applyBorder="1" applyAlignment="1" applyProtection="1">
      <alignment wrapText="1"/>
      <protection/>
    </xf>
    <xf numFmtId="0" fontId="42" fillId="0" borderId="31" xfId="39" applyFont="1" applyBorder="1" applyAlignment="1" applyProtection="1">
      <alignment wrapText="1"/>
      <protection locked="0"/>
    </xf>
    <xf numFmtId="0" fontId="3" fillId="0" borderId="24" xfId="39" applyFont="1" applyBorder="1" applyAlignment="1" applyProtection="1">
      <alignment wrapText="1"/>
      <protection locked="0"/>
    </xf>
    <xf numFmtId="0" fontId="3" fillId="0" borderId="11" xfId="39" applyFont="1" applyBorder="1" applyAlignment="1" applyProtection="1">
      <alignment wrapText="1"/>
      <protection locked="0"/>
    </xf>
    <xf numFmtId="175" fontId="3" fillId="0" borderId="24" xfId="39" applyNumberFormat="1" applyFont="1" applyBorder="1" applyAlignment="1" applyProtection="1">
      <alignment wrapText="1"/>
      <protection locked="0"/>
    </xf>
    <xf numFmtId="175" fontId="3" fillId="0" borderId="11" xfId="39" applyNumberFormat="1" applyFont="1" applyBorder="1" applyAlignment="1" applyProtection="1">
      <alignment wrapText="1"/>
      <protection locked="0"/>
    </xf>
    <xf numFmtId="0" fontId="41" fillId="0" borderId="33" xfId="37" applyNumberFormat="1" applyFont="1" applyFill="1" applyBorder="1" applyAlignment="1" applyProtection="1">
      <alignment horizontal="right" vertical="top"/>
      <protection locked="0"/>
    </xf>
    <xf numFmtId="0" fontId="41" fillId="0" borderId="34" xfId="37" applyNumberFormat="1" applyFont="1" applyFill="1" applyBorder="1" applyAlignment="1" applyProtection="1">
      <alignment horizontal="right" vertical="top"/>
      <protection locked="0"/>
    </xf>
    <xf numFmtId="0" fontId="41" fillId="0" borderId="30" xfId="37" applyNumberFormat="1" applyFont="1" applyFill="1" applyBorder="1" applyAlignment="1" applyProtection="1">
      <alignment horizontal="right" vertical="top"/>
      <protection locked="0"/>
    </xf>
    <xf numFmtId="174" fontId="36" fillId="0" borderId="10" xfId="39" applyNumberFormat="1" applyFont="1" applyBorder="1" applyAlignment="1" applyProtection="1">
      <alignment wrapText="1"/>
      <protection/>
    </xf>
    <xf numFmtId="174" fontId="36" fillId="0" borderId="24" xfId="39" applyNumberFormat="1" applyFont="1" applyBorder="1" applyAlignment="1" applyProtection="1">
      <alignment wrapText="1"/>
      <protection/>
    </xf>
    <xf numFmtId="174" fontId="36" fillId="0" borderId="31" xfId="39" applyNumberFormat="1" applyFont="1" applyBorder="1" applyAlignment="1" applyProtection="1">
      <alignment wrapText="1"/>
      <protection/>
    </xf>
    <xf numFmtId="174" fontId="36" fillId="0" borderId="11" xfId="39" applyNumberFormat="1" applyFont="1" applyBorder="1" applyAlignment="1" applyProtection="1">
      <alignment wrapText="1"/>
      <protection/>
    </xf>
    <xf numFmtId="0" fontId="42" fillId="0" borderId="35" xfId="39" applyFont="1" applyBorder="1" applyAlignment="1" applyProtection="1">
      <alignment wrapText="1"/>
      <protection locked="0"/>
    </xf>
    <xf numFmtId="0" fontId="41" fillId="0" borderId="36" xfId="37" applyNumberFormat="1" applyFont="1" applyFill="1" applyBorder="1" applyAlignment="1" applyProtection="1">
      <alignment horizontal="right" vertical="top"/>
      <protection locked="0"/>
    </xf>
    <xf numFmtId="175" fontId="3" fillId="0" borderId="0" xfId="37" applyNumberFormat="1" applyFont="1" applyBorder="1" applyProtection="1">
      <alignment/>
      <protection locked="0"/>
    </xf>
    <xf numFmtId="0" fontId="41" fillId="0" borderId="0" xfId="37" applyNumberFormat="1" applyFont="1" applyFill="1" applyBorder="1" applyAlignment="1" applyProtection="1">
      <alignment vertical="center"/>
      <protection/>
    </xf>
    <xf numFmtId="0" fontId="3" fillId="0" borderId="0" xfId="39" applyFont="1" applyBorder="1" applyAlignment="1" applyProtection="1">
      <alignment wrapText="1"/>
      <protection/>
    </xf>
    <xf numFmtId="0" fontId="3" fillId="0" borderId="0" xfId="39" applyFont="1" applyBorder="1" applyAlignment="1" applyProtection="1">
      <alignment horizontal="right"/>
      <protection/>
    </xf>
    <xf numFmtId="175" fontId="3" fillId="0" borderId="0" xfId="37" applyNumberFormat="1" applyFont="1" applyBorder="1" applyProtection="1">
      <alignment/>
      <protection/>
    </xf>
    <xf numFmtId="0" fontId="3" fillId="0" borderId="0" xfId="37" applyFont="1" applyFill="1" applyBorder="1" applyProtection="1">
      <alignment/>
      <protection/>
    </xf>
    <xf numFmtId="0" fontId="3" fillId="0" borderId="0" xfId="37" applyFont="1" applyFill="1" applyBorder="1" applyAlignment="1" applyProtection="1">
      <alignment horizontal="right"/>
      <protection/>
    </xf>
    <xf numFmtId="0" fontId="3" fillId="0" borderId="0" xfId="37" applyFont="1" applyFill="1" applyBorder="1" applyAlignment="1">
      <alignment horizontal="left"/>
      <protection/>
    </xf>
    <xf numFmtId="0" fontId="43" fillId="0" borderId="0" xfId="37" applyNumberFormat="1" applyFont="1" applyFill="1" applyBorder="1" applyAlignment="1" applyProtection="1">
      <alignment vertical="top"/>
      <protection/>
    </xf>
    <xf numFmtId="0" fontId="44" fillId="0" borderId="0" xfId="37" applyFont="1">
      <alignment/>
      <protection/>
    </xf>
    <xf numFmtId="0" fontId="44" fillId="0" borderId="10" xfId="37" applyFont="1" applyBorder="1" applyAlignment="1">
      <alignment horizontal="center"/>
      <protection/>
    </xf>
    <xf numFmtId="0" fontId="44" fillId="0" borderId="24" xfId="37" applyFont="1" applyBorder="1" applyAlignment="1">
      <alignment horizontal="center"/>
      <protection/>
    </xf>
    <xf numFmtId="0" fontId="41" fillId="0" borderId="37" xfId="37" applyNumberFormat="1" applyFont="1" applyFill="1" applyBorder="1" applyAlignment="1" applyProtection="1">
      <alignment horizontal="right" vertical="center"/>
      <protection locked="0"/>
    </xf>
    <xf numFmtId="174" fontId="44" fillId="0" borderId="10" xfId="37" applyNumberFormat="1" applyFont="1" applyBorder="1" applyAlignment="1" applyProtection="1">
      <alignment horizontal="right" vertical="center"/>
      <protection locked="0"/>
    </xf>
    <xf numFmtId="174" fontId="44" fillId="0" borderId="24" xfId="37" applyNumberFormat="1" applyFont="1" applyBorder="1" applyAlignment="1">
      <alignment horizontal="right" vertical="center"/>
      <protection/>
    </xf>
    <xf numFmtId="0" fontId="41" fillId="0" borderId="38" xfId="37" applyNumberFormat="1" applyFont="1" applyFill="1" applyBorder="1" applyAlignment="1" applyProtection="1">
      <alignment horizontal="right" vertical="center"/>
      <protection locked="0"/>
    </xf>
    <xf numFmtId="0" fontId="44" fillId="0" borderId="0" xfId="37" applyFont="1" applyAlignment="1">
      <alignment vertical="center"/>
      <protection/>
    </xf>
    <xf numFmtId="0" fontId="41" fillId="0" borderId="38" xfId="37" applyNumberFormat="1" applyFont="1" applyFill="1" applyBorder="1" applyAlignment="1" applyProtection="1">
      <alignment horizontal="right" vertical="top"/>
      <protection locked="0"/>
    </xf>
    <xf numFmtId="174" fontId="44" fillId="0" borderId="10" xfId="37" applyNumberFormat="1" applyFont="1" applyBorder="1" applyAlignment="1">
      <alignment horizontal="right" vertical="center"/>
      <protection/>
    </xf>
    <xf numFmtId="0" fontId="41" fillId="0" borderId="37" xfId="37" applyNumberFormat="1" applyFont="1" applyFill="1" applyBorder="1" applyAlignment="1" applyProtection="1">
      <alignment horizontal="right" vertical="top"/>
      <protection locked="0"/>
    </xf>
    <xf numFmtId="174" fontId="44" fillId="0" borderId="21" xfId="37" applyNumberFormat="1" applyFont="1" applyBorder="1" applyAlignment="1">
      <alignment horizontal="right" vertical="center"/>
      <protection/>
    </xf>
    <xf numFmtId="174" fontId="44" fillId="0" borderId="39" xfId="37" applyNumberFormat="1" applyFont="1" applyBorder="1" applyAlignment="1">
      <alignment horizontal="right" vertical="center"/>
      <protection/>
    </xf>
    <xf numFmtId="0" fontId="41" fillId="0" borderId="40" xfId="37" applyNumberFormat="1" applyFont="1" applyFill="1" applyBorder="1" applyAlignment="1" applyProtection="1">
      <alignment horizontal="right" vertical="top"/>
      <protection locked="0"/>
    </xf>
    <xf numFmtId="0" fontId="44" fillId="0" borderId="0" xfId="37" applyFont="1" applyBorder="1" applyAlignment="1">
      <alignment vertical="center"/>
      <protection/>
    </xf>
    <xf numFmtId="0" fontId="44" fillId="0" borderId="0" xfId="37" applyFont="1" applyBorder="1" applyAlignment="1">
      <alignment horizontal="center" vertical="center"/>
      <protection/>
    </xf>
    <xf numFmtId="175" fontId="44" fillId="0" borderId="0" xfId="37" applyNumberFormat="1" applyFont="1" applyBorder="1" applyAlignment="1">
      <alignment vertical="center"/>
      <protection/>
    </xf>
    <xf numFmtId="0" fontId="44" fillId="0" borderId="0" xfId="37" applyFont="1" applyAlignment="1">
      <alignment horizontal="center" vertical="center"/>
      <protection/>
    </xf>
    <xf numFmtId="0" fontId="24" fillId="0" borderId="0" xfId="37" applyFont="1" applyAlignment="1">
      <alignment horizontal="left"/>
      <protection/>
    </xf>
    <xf numFmtId="14" fontId="24" fillId="0" borderId="0" xfId="37" applyNumberFormat="1" applyFont="1">
      <alignment/>
      <protection/>
    </xf>
    <xf numFmtId="0" fontId="32" fillId="0" borderId="0" xfId="37" applyFont="1" applyBorder="1" applyAlignment="1">
      <alignment horizontal="center"/>
      <protection/>
    </xf>
    <xf numFmtId="0" fontId="24" fillId="0" borderId="0" xfId="37" applyFont="1" applyBorder="1" applyAlignment="1">
      <alignment horizontal="center"/>
      <protection/>
    </xf>
    <xf numFmtId="0" fontId="44" fillId="0" borderId="27" xfId="37" applyFont="1" applyBorder="1" applyAlignment="1">
      <alignment horizontal="center" vertical="center"/>
      <protection/>
    </xf>
    <xf numFmtId="0" fontId="44" fillId="0" borderId="28" xfId="37" applyFont="1" applyBorder="1" applyAlignment="1">
      <alignment horizontal="center" vertical="center" textRotation="90" wrapText="1"/>
      <protection/>
    </xf>
    <xf numFmtId="0" fontId="41" fillId="0" borderId="41" xfId="37" applyNumberFormat="1" applyFont="1" applyFill="1" applyBorder="1" applyAlignment="1" applyProtection="1">
      <alignment horizontal="center" vertical="center" textRotation="90"/>
      <protection/>
    </xf>
    <xf numFmtId="0" fontId="44" fillId="0" borderId="10" xfId="37" applyFont="1" applyBorder="1" applyAlignment="1">
      <alignment horizontal="center" vertical="center" textRotation="90"/>
      <protection/>
    </xf>
    <xf numFmtId="0" fontId="44" fillId="0" borderId="31" xfId="37" applyFont="1" applyBorder="1" applyAlignment="1">
      <alignment horizontal="center"/>
      <protection/>
    </xf>
    <xf numFmtId="0" fontId="46" fillId="0" borderId="31" xfId="37" applyFont="1" applyBorder="1" applyAlignment="1">
      <alignment vertical="center"/>
      <protection/>
    </xf>
    <xf numFmtId="0" fontId="44" fillId="0" borderId="31" xfId="37" applyFont="1" applyBorder="1" applyAlignment="1">
      <alignment vertical="center"/>
      <protection/>
    </xf>
    <xf numFmtId="0" fontId="46" fillId="0" borderId="31" xfId="37" applyFont="1" applyBorder="1" applyAlignment="1">
      <alignment horizontal="left" vertical="center" wrapText="1"/>
      <protection/>
    </xf>
    <xf numFmtId="0" fontId="44" fillId="0" borderId="31" xfId="37" applyFont="1" applyBorder="1" applyAlignment="1">
      <alignment vertical="center" wrapText="1"/>
      <protection/>
    </xf>
    <xf numFmtId="0" fontId="44" fillId="0" borderId="31" xfId="37" applyFont="1" applyBorder="1" applyAlignment="1">
      <alignment horizontal="left" vertical="center"/>
      <protection/>
    </xf>
    <xf numFmtId="0" fontId="46" fillId="0" borderId="31" xfId="37" applyFont="1" applyBorder="1" applyAlignment="1">
      <alignment vertical="center" wrapText="1"/>
      <protection/>
    </xf>
    <xf numFmtId="0" fontId="46" fillId="0" borderId="35" xfId="37" applyFont="1" applyBorder="1" applyAlignment="1">
      <alignment vertical="center" wrapText="1"/>
      <protection/>
    </xf>
    <xf numFmtId="0" fontId="3" fillId="0" borderId="0" xfId="39" applyFont="1" applyBorder="1" applyAlignment="1" applyProtection="1">
      <alignment horizontal="right" wrapText="1"/>
      <protection/>
    </xf>
    <xf numFmtId="0" fontId="36" fillId="0" borderId="0" xfId="39" applyFont="1" applyBorder="1" applyAlignment="1" applyProtection="1">
      <alignment horizontal="center" vertical="center" wrapText="1"/>
      <protection/>
    </xf>
    <xf numFmtId="0" fontId="36" fillId="0" borderId="25" xfId="39" applyFont="1" applyBorder="1" applyAlignment="1" applyProtection="1">
      <alignment horizontal="center" vertical="center" wrapText="1"/>
      <protection locked="0"/>
    </xf>
    <xf numFmtId="0" fontId="36" fillId="0" borderId="25" xfId="39" applyFont="1" applyBorder="1" applyAlignment="1" applyProtection="1">
      <alignment horizontal="center" wrapText="1"/>
      <protection locked="0"/>
    </xf>
    <xf numFmtId="0" fontId="41" fillId="0" borderId="25" xfId="37" applyNumberFormat="1" applyFont="1" applyFill="1" applyBorder="1" applyAlignment="1" applyProtection="1">
      <alignment horizontal="center" vertical="center" textRotation="90"/>
      <protection/>
    </xf>
    <xf numFmtId="0" fontId="3" fillId="0" borderId="0" xfId="39" applyFont="1" applyBorder="1" applyAlignment="1" applyProtection="1">
      <alignment horizontal="left" wrapText="1"/>
      <protection/>
    </xf>
    <xf numFmtId="174" fontId="36" fillId="0" borderId="24" xfId="39" applyNumberFormat="1" applyFont="1" applyBorder="1" applyAlignment="1" applyProtection="1">
      <alignment horizontal="right" wrapText="1"/>
      <protection/>
    </xf>
    <xf numFmtId="0" fontId="36" fillId="0" borderId="38" xfId="39" applyNumberFormat="1" applyFont="1" applyBorder="1" applyAlignment="1" applyProtection="1">
      <alignment horizontal="right" wrapText="1"/>
      <protection/>
    </xf>
    <xf numFmtId="174" fontId="36" fillId="0" borderId="39" xfId="39" applyNumberFormat="1" applyFont="1" applyBorder="1" applyAlignment="1" applyProtection="1">
      <alignment horizontal="right" wrapText="1"/>
      <protection/>
    </xf>
    <xf numFmtId="174" fontId="36" fillId="0" borderId="40" xfId="39" applyNumberFormat="1" applyFont="1" applyBorder="1" applyAlignment="1" applyProtection="1">
      <alignment horizontal="right" wrapText="1"/>
      <protection/>
    </xf>
    <xf numFmtId="0" fontId="30" fillId="0" borderId="0" xfId="37" applyNumberFormat="1" applyFont="1" applyFill="1" applyBorder="1" applyAlignment="1" applyProtection="1">
      <alignment horizontal="center" vertical="center"/>
      <protection/>
    </xf>
    <xf numFmtId="0" fontId="32" fillId="0" borderId="0" xfId="37" applyNumberFormat="1" applyFont="1" applyFill="1" applyBorder="1" applyAlignment="1" applyProtection="1">
      <alignment horizontal="center" vertical="top"/>
      <protection/>
    </xf>
    <xf numFmtId="0" fontId="24" fillId="0" borderId="28" xfId="37" applyNumberFormat="1" applyFont="1" applyFill="1" applyBorder="1" applyAlignment="1" applyProtection="1">
      <alignment horizontal="center" vertical="center"/>
      <protection/>
    </xf>
    <xf numFmtId="0" fontId="24" fillId="0" borderId="29" xfId="37" applyNumberFormat="1" applyFont="1" applyFill="1" applyBorder="1" applyAlignment="1" applyProtection="1">
      <alignment horizontal="center" vertical="center" textRotation="90"/>
      <protection/>
    </xf>
    <xf numFmtId="0" fontId="24" fillId="0" borderId="31" xfId="37" applyNumberFormat="1" applyFont="1" applyFill="1" applyBorder="1" applyAlignment="1" applyProtection="1">
      <alignment horizontal="center" vertical="center"/>
      <protection/>
    </xf>
    <xf numFmtId="0" fontId="24" fillId="0" borderId="42" xfId="37" applyNumberFormat="1" applyFont="1" applyFill="1" applyBorder="1" applyAlignment="1" applyProtection="1">
      <alignment horizontal="center" vertical="center"/>
      <protection/>
    </xf>
    <xf numFmtId="0" fontId="23" fillId="0" borderId="27" xfId="37" applyNumberFormat="1" applyFont="1" applyFill="1" applyBorder="1" applyAlignment="1" applyProtection="1">
      <alignment horizontal="left" vertical="center" indent="2"/>
      <protection/>
    </xf>
    <xf numFmtId="0" fontId="23" fillId="0" borderId="43" xfId="37" applyNumberFormat="1" applyFont="1" applyFill="1" applyBorder="1" applyAlignment="1" applyProtection="1">
      <alignment horizontal="left" vertical="center" indent="2"/>
      <protection/>
    </xf>
    <xf numFmtId="0" fontId="23" fillId="0" borderId="31" xfId="37" applyNumberFormat="1" applyFont="1" applyFill="1" applyBorder="1" applyAlignment="1" applyProtection="1">
      <alignment horizontal="left" vertical="center"/>
      <protection/>
    </xf>
    <xf numFmtId="0" fontId="23" fillId="0" borderId="42" xfId="37" applyNumberFormat="1" applyFont="1" applyFill="1" applyBorder="1" applyAlignment="1" applyProtection="1">
      <alignment horizontal="left" vertical="center" indent="1"/>
      <protection/>
    </xf>
    <xf numFmtId="0" fontId="24" fillId="0" borderId="31" xfId="37" applyNumberFormat="1" applyFont="1" applyFill="1" applyBorder="1" applyAlignment="1" applyProtection="1">
      <alignment horizontal="left" vertical="center" wrapText="1"/>
      <protection/>
    </xf>
    <xf numFmtId="0" fontId="24" fillId="0" borderId="42" xfId="37" applyNumberFormat="1" applyFont="1" applyFill="1" applyBorder="1" applyAlignment="1" applyProtection="1">
      <alignment horizontal="left" vertical="top"/>
      <protection/>
    </xf>
    <xf numFmtId="0" fontId="24" fillId="0" borderId="31" xfId="37" applyNumberFormat="1" applyFont="1" applyFill="1" applyBorder="1" applyAlignment="1" applyProtection="1">
      <alignment horizontal="left" vertical="center" indent="1"/>
      <protection/>
    </xf>
    <xf numFmtId="0" fontId="34" fillId="24" borderId="42" xfId="37" applyNumberFormat="1" applyFont="1" applyFill="1" applyBorder="1" applyAlignment="1" applyProtection="1">
      <alignment horizontal="left" vertical="top" indent="1"/>
      <protection/>
    </xf>
    <xf numFmtId="0" fontId="24" fillId="0" borderId="42" xfId="37" applyNumberFormat="1" applyFont="1" applyFill="1" applyBorder="1" applyAlignment="1" applyProtection="1">
      <alignment horizontal="left" vertical="center" indent="1"/>
      <protection/>
    </xf>
    <xf numFmtId="0" fontId="24" fillId="0" borderId="31" xfId="37" applyNumberFormat="1" applyFont="1" applyFill="1" applyBorder="1" applyAlignment="1" applyProtection="1">
      <alignment horizontal="left" vertical="center"/>
      <protection/>
    </xf>
    <xf numFmtId="0" fontId="34" fillId="0" borderId="42" xfId="37" applyNumberFormat="1" applyFont="1" applyFill="1" applyBorder="1" applyAlignment="1" applyProtection="1">
      <alignment horizontal="left" vertical="center" wrapText="1"/>
      <protection/>
    </xf>
    <xf numFmtId="49" fontId="24" fillId="0" borderId="31" xfId="37" applyNumberFormat="1" applyFont="1" applyFill="1" applyBorder="1" applyAlignment="1" applyProtection="1">
      <alignment horizontal="left" vertical="center" indent="1"/>
      <protection/>
    </xf>
    <xf numFmtId="0" fontId="24" fillId="0" borderId="42" xfId="37" applyNumberFormat="1" applyFont="1" applyFill="1" applyBorder="1" applyAlignment="1" applyProtection="1">
      <alignment horizontal="left" vertical="center" wrapText="1"/>
      <protection/>
    </xf>
    <xf numFmtId="49" fontId="24" fillId="0" borderId="31" xfId="37" applyNumberFormat="1" applyFont="1" applyFill="1" applyBorder="1" applyAlignment="1" applyProtection="1">
      <alignment horizontal="left" vertical="center"/>
      <protection/>
    </xf>
    <xf numFmtId="0" fontId="27" fillId="0" borderId="42" xfId="37" applyNumberFormat="1" applyFont="1" applyFill="1" applyBorder="1" applyAlignment="1" applyProtection="1">
      <alignment horizontal="right" vertical="center" wrapText="1" indent="1"/>
      <protection/>
    </xf>
    <xf numFmtId="0" fontId="24" fillId="0" borderId="31" xfId="37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37" applyNumberFormat="1" applyFont="1" applyFill="1" applyBorder="1" applyAlignment="1" applyProtection="1">
      <alignment horizontal="left" vertical="center"/>
      <protection/>
    </xf>
    <xf numFmtId="0" fontId="34" fillId="0" borderId="42" xfId="37" applyNumberFormat="1" applyFont="1" applyFill="1" applyBorder="1" applyAlignment="1" applyProtection="1">
      <alignment horizontal="left" vertical="center" indent="1"/>
      <protection/>
    </xf>
    <xf numFmtId="0" fontId="27" fillId="0" borderId="31" xfId="37" applyNumberFormat="1" applyFont="1" applyFill="1" applyBorder="1" applyAlignment="1" applyProtection="1">
      <alignment horizontal="right" vertical="center" wrapText="1"/>
      <protection/>
    </xf>
    <xf numFmtId="0" fontId="24" fillId="0" borderId="10" xfId="37" applyNumberFormat="1" applyFont="1" applyFill="1" applyBorder="1" applyAlignment="1" applyProtection="1">
      <alignment horizontal="right" vertical="top"/>
      <protection/>
    </xf>
    <xf numFmtId="0" fontId="27" fillId="0" borderId="31" xfId="37" applyNumberFormat="1" applyFont="1" applyFill="1" applyBorder="1" applyAlignment="1" applyProtection="1">
      <alignment horizontal="right" vertical="center"/>
      <protection/>
    </xf>
    <xf numFmtId="0" fontId="23" fillId="0" borderId="18" xfId="37" applyNumberFormat="1" applyFont="1" applyFill="1" applyBorder="1" applyAlignment="1" applyProtection="1">
      <alignment horizontal="right" vertical="top"/>
      <protection/>
    </xf>
    <xf numFmtId="0" fontId="26" fillId="0" borderId="42" xfId="37" applyNumberFormat="1" applyFont="1" applyFill="1" applyBorder="1" applyAlignment="1" applyProtection="1">
      <alignment horizontal="left" vertical="center"/>
      <protection/>
    </xf>
    <xf numFmtId="0" fontId="34" fillId="0" borderId="42" xfId="37" applyNumberFormat="1" applyFont="1" applyFill="1" applyBorder="1" applyAlignment="1" applyProtection="1">
      <alignment horizontal="left" vertical="center"/>
      <protection/>
    </xf>
    <xf numFmtId="0" fontId="24" fillId="0" borderId="42" xfId="37" applyNumberFormat="1" applyFont="1" applyFill="1" applyBorder="1" applyAlignment="1" applyProtection="1">
      <alignment vertical="center"/>
      <protection/>
    </xf>
    <xf numFmtId="175" fontId="0" fillId="0" borderId="0" xfId="37" applyNumberFormat="1" applyFont="1" applyBorder="1" applyAlignment="1" applyProtection="1">
      <alignment wrapText="1"/>
      <protection/>
    </xf>
    <xf numFmtId="0" fontId="25" fillId="0" borderId="42" xfId="37" applyNumberFormat="1" applyFont="1" applyFill="1" applyBorder="1" applyAlignment="1" applyProtection="1">
      <alignment horizontal="left" vertical="center"/>
      <protection/>
    </xf>
    <xf numFmtId="0" fontId="35" fillId="0" borderId="35" xfId="37" applyNumberFormat="1" applyFont="1" applyFill="1" applyBorder="1" applyAlignment="1" applyProtection="1">
      <alignment horizontal="left" vertical="center"/>
      <protection/>
    </xf>
    <xf numFmtId="0" fontId="35" fillId="0" borderId="44" xfId="37" applyNumberFormat="1" applyFont="1" applyFill="1" applyBorder="1" applyAlignment="1" applyProtection="1">
      <alignment vertical="center"/>
      <protection/>
    </xf>
    <xf numFmtId="0" fontId="21" fillId="0" borderId="0" xfId="37" applyFont="1" applyBorder="1" applyAlignment="1">
      <alignment horizontal="center"/>
      <protection/>
    </xf>
    <xf numFmtId="0" fontId="22" fillId="0" borderId="0" xfId="37" applyFont="1" applyBorder="1" applyAlignment="1">
      <alignment horizontal="center"/>
      <protection/>
    </xf>
    <xf numFmtId="0" fontId="23" fillId="0" borderId="0" xfId="37" applyFont="1" applyBorder="1" applyAlignment="1">
      <alignment horizontal="center"/>
      <protection/>
    </xf>
    <xf numFmtId="0" fontId="23" fillId="0" borderId="27" xfId="37" applyFont="1" applyBorder="1" applyAlignment="1">
      <alignment horizontal="center"/>
      <protection/>
    </xf>
    <xf numFmtId="0" fontId="24" fillId="0" borderId="29" xfId="37" applyFont="1" applyBorder="1" applyAlignment="1">
      <alignment horizontal="center" textRotation="90"/>
      <protection/>
    </xf>
    <xf numFmtId="0" fontId="23" fillId="0" borderId="23" xfId="37" applyFont="1" applyBorder="1" applyAlignment="1">
      <alignment horizontal="center"/>
      <protection/>
    </xf>
    <xf numFmtId="0" fontId="23" fillId="0" borderId="31" xfId="37" applyFont="1" applyBorder="1" applyAlignment="1">
      <alignment horizontal="center" vertical="center"/>
      <protection/>
    </xf>
    <xf numFmtId="0" fontId="24" fillId="0" borderId="10" xfId="37" applyFont="1" applyBorder="1" applyAlignment="1">
      <alignment horizontal="center" vertical="center" wrapText="1"/>
      <protection/>
    </xf>
    <xf numFmtId="0" fontId="23" fillId="0" borderId="10" xfId="37" applyFont="1" applyBorder="1" applyAlignment="1">
      <alignment horizontal="center" vertical="center"/>
      <protection/>
    </xf>
    <xf numFmtId="0" fontId="24" fillId="0" borderId="31" xfId="37" applyFont="1" applyBorder="1" applyAlignment="1">
      <alignment horizontal="center"/>
      <protection/>
    </xf>
    <xf numFmtId="0" fontId="24" fillId="0" borderId="10" xfId="37" applyFont="1" applyBorder="1" applyAlignment="1">
      <alignment horizontal="center"/>
      <protection/>
    </xf>
    <xf numFmtId="0" fontId="25" fillId="0" borderId="31" xfId="37" applyFont="1" applyBorder="1" applyAlignment="1">
      <alignment/>
      <protection/>
    </xf>
    <xf numFmtId="0" fontId="23" fillId="0" borderId="10" xfId="37" applyFont="1" applyBorder="1" applyAlignment="1">
      <alignment/>
      <protection/>
    </xf>
    <xf numFmtId="0" fontId="23" fillId="0" borderId="31" xfId="37" applyFont="1" applyBorder="1" applyAlignment="1">
      <alignment/>
      <protection/>
    </xf>
    <xf numFmtId="0" fontId="26" fillId="0" borderId="10" xfId="37" applyFont="1" applyBorder="1" applyAlignment="1">
      <alignment/>
      <protection/>
    </xf>
    <xf numFmtId="0" fontId="26" fillId="0" borderId="31" xfId="37" applyFont="1" applyBorder="1" applyAlignment="1">
      <alignment/>
      <protection/>
    </xf>
    <xf numFmtId="0" fontId="24" fillId="0" borderId="31" xfId="37" applyFont="1" applyBorder="1" applyAlignment="1">
      <alignment vertical="top" wrapText="1"/>
      <protection/>
    </xf>
    <xf numFmtId="0" fontId="24" fillId="0" borderId="10" xfId="37" applyFont="1" applyBorder="1" applyAlignment="1">
      <alignment/>
      <protection/>
    </xf>
    <xf numFmtId="0" fontId="27" fillId="0" borderId="31" xfId="37" applyFont="1" applyBorder="1" applyAlignment="1">
      <alignment horizontal="right"/>
      <protection/>
    </xf>
    <xf numFmtId="0" fontId="27" fillId="0" borderId="10" xfId="37" applyFont="1" applyBorder="1" applyAlignment="1">
      <alignment horizontal="right"/>
      <protection/>
    </xf>
    <xf numFmtId="0" fontId="26" fillId="0" borderId="10" xfId="37" applyFont="1" applyBorder="1" applyAlignment="1">
      <alignment wrapText="1"/>
      <protection/>
    </xf>
    <xf numFmtId="0" fontId="24" fillId="0" borderId="31" xfId="37" applyFont="1" applyBorder="1" applyAlignment="1">
      <alignment/>
      <protection/>
    </xf>
    <xf numFmtId="0" fontId="24" fillId="0" borderId="10" xfId="37" applyFont="1" applyBorder="1" applyAlignment="1">
      <alignment vertical="center"/>
      <protection/>
    </xf>
    <xf numFmtId="0" fontId="26" fillId="0" borderId="31" xfId="37" applyFont="1" applyBorder="1" applyAlignment="1">
      <alignment vertical="center"/>
      <protection/>
    </xf>
    <xf numFmtId="0" fontId="24" fillId="0" borderId="10" xfId="37" applyFont="1" applyBorder="1" applyAlignment="1">
      <alignment wrapText="1"/>
      <protection/>
    </xf>
    <xf numFmtId="0" fontId="27" fillId="0" borderId="10" xfId="37" applyFont="1" applyBorder="1" applyAlignment="1">
      <alignment horizontal="right" vertical="center"/>
      <protection/>
    </xf>
    <xf numFmtId="0" fontId="26" fillId="0" borderId="31" xfId="37" applyFont="1" applyBorder="1" applyAlignment="1">
      <alignment wrapText="1"/>
      <protection/>
    </xf>
    <xf numFmtId="0" fontId="24" fillId="0" borderId="10" xfId="37" applyFont="1" applyBorder="1" applyAlignment="1">
      <alignment horizontal="left" indent="1"/>
      <protection/>
    </xf>
    <xf numFmtId="0" fontId="24" fillId="0" borderId="10" xfId="37" applyFont="1" applyBorder="1" applyAlignment="1">
      <alignment horizontal="left" wrapText="1" indent="1"/>
      <protection/>
    </xf>
    <xf numFmtId="0" fontId="24" fillId="0" borderId="31" xfId="37" applyFont="1" applyBorder="1" applyAlignment="1">
      <alignment horizontal="left" indent="1"/>
      <protection/>
    </xf>
    <xf numFmtId="0" fontId="23" fillId="0" borderId="35" xfId="37" applyFont="1" applyBorder="1" applyAlignment="1">
      <alignment horizontal="right"/>
      <protection/>
    </xf>
    <xf numFmtId="0" fontId="23" fillId="0" borderId="21" xfId="37" applyFont="1" applyBorder="1" applyAlignment="1">
      <alignment/>
      <protection/>
    </xf>
    <xf numFmtId="0" fontId="24" fillId="0" borderId="10" xfId="37" applyFont="1" applyBorder="1" applyAlignment="1">
      <alignment horizontal="right" indent="1"/>
      <protection/>
    </xf>
    <xf numFmtId="0" fontId="27" fillId="0" borderId="10" xfId="37" applyFont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2015_BAL_DKC5_korekcii" xfId="37"/>
    <cellStyle name="Normal_Баланс" xfId="38"/>
    <cellStyle name="Normal_Отч.парич.поток" xfId="39"/>
    <cellStyle name="Normal_Отч.прих-разх" xfId="40"/>
    <cellStyle name="Percen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Вход" xfId="49"/>
    <cellStyle name="Добър" xfId="50"/>
    <cellStyle name="Заглавие 1" xfId="51"/>
    <cellStyle name="Заглавие 2" xfId="52"/>
    <cellStyle name="Заглавие 3" xfId="53"/>
    <cellStyle name="Заглавие 4" xfId="54"/>
    <cellStyle name="Заглавие 5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Свързана клетка" xfId="63"/>
    <cellStyle name="Сума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_BAL_DKC5_korekc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и за фирмата"/>
      <sheetName val="БАЛАНС лв_"/>
      <sheetName val="БАЛАНС СЪКРАТЕН"/>
      <sheetName val="ОПР лв_"/>
      <sheetName val="OПП лв_"/>
      <sheetName val="Приложение 5"/>
      <sheetName val="БЕЛЕЖКИ"/>
      <sheetName val="Справка ДДС"/>
    </sheetNames>
    <sheetDataSet>
      <sheetData sheetId="0">
        <row r="2">
          <cell r="B2" t="str">
            <v>"ДКЦ V Варна Света Екатерина "ЕООД</v>
          </cell>
        </row>
        <row r="5">
          <cell r="B5" t="str">
            <v>Галина Христова</v>
          </cell>
        </row>
        <row r="6">
          <cell r="B6" t="str">
            <v>д-р Галинка Павлова</v>
          </cell>
        </row>
      </sheetData>
      <sheetData sheetId="1">
        <row r="3">
          <cell r="A3" t="str">
            <v>на "ДКЦ V Варна Света Екатерина "ЕООД</v>
          </cell>
        </row>
        <row r="76">
          <cell r="D76" t="str">
            <v>/Галина Христова/</v>
          </cell>
          <cell r="I76" t="str">
            <v>/д-р Галинка Павлова/</v>
          </cell>
        </row>
      </sheetData>
      <sheetData sheetId="4">
        <row r="41">
          <cell r="C41" t="str">
            <v>/Галина Христова/</v>
          </cell>
          <cell r="G41" t="str">
            <v>/д-р Галинка Павлова/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pane xSplit="3" ySplit="8" topLeftCell="D1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17" sqref="M17"/>
    </sheetView>
  </sheetViews>
  <sheetFormatPr defaultColWidth="9.140625" defaultRowHeight="12.75"/>
  <cols>
    <col min="1" max="1" width="18.8515625" style="3" customWidth="1"/>
    <col min="2" max="2" width="13.00390625" style="3" customWidth="1"/>
    <col min="3" max="3" width="14.57421875" style="3" customWidth="1"/>
    <col min="4" max="12" width="7.7109375" style="3" customWidth="1"/>
    <col min="13" max="14" width="7.28125" style="3" customWidth="1"/>
    <col min="15" max="15" width="3.140625" style="139" customWidth="1"/>
    <col min="16" max="16384" width="8.00390625" style="3" customWidth="1"/>
  </cols>
  <sheetData>
    <row r="1" spans="1:15" ht="20.25">
      <c r="A1" s="160" t="s">
        <v>148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87"/>
    </row>
    <row r="2" spans="1:15" ht="12.75" customHeight="1">
      <c r="A2" s="161" t="str">
        <f>БАЛАНС!A3</f>
        <v>на "ДКЦ V Варна Света Екатерина "ЕООД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89"/>
    </row>
    <row r="3" spans="1:15" ht="12.75" customHeight="1">
      <c r="A3" s="161" t="s">
        <v>180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90"/>
    </row>
    <row r="4" spans="1:15" ht="7.5" customHeight="1">
      <c r="A4" s="4"/>
      <c r="B4" s="4"/>
      <c r="C4" s="7"/>
      <c r="D4" s="7"/>
      <c r="E4" s="7"/>
      <c r="F4" s="7"/>
      <c r="G4" s="7"/>
      <c r="H4" s="7"/>
      <c r="I4" s="7"/>
      <c r="J4" s="7"/>
      <c r="K4" s="6"/>
      <c r="M4" s="7"/>
      <c r="N4" s="7"/>
      <c r="O4" s="90"/>
    </row>
    <row r="5" spans="1:15" s="140" customFormat="1" ht="25.5" customHeight="1">
      <c r="A5" s="162" t="s">
        <v>149</v>
      </c>
      <c r="B5" s="162"/>
      <c r="C5" s="162"/>
      <c r="D5" s="93" t="s">
        <v>150</v>
      </c>
      <c r="E5" s="93" t="s">
        <v>151</v>
      </c>
      <c r="F5" s="93" t="s">
        <v>152</v>
      </c>
      <c r="G5" s="57" t="s">
        <v>153</v>
      </c>
      <c r="H5" s="57"/>
      <c r="I5" s="57"/>
      <c r="J5" s="57"/>
      <c r="K5" s="58" t="s">
        <v>154</v>
      </c>
      <c r="L5" s="58"/>
      <c r="M5" s="93" t="s">
        <v>155</v>
      </c>
      <c r="N5" s="163" t="s">
        <v>156</v>
      </c>
      <c r="O5" s="164" t="s">
        <v>2</v>
      </c>
    </row>
    <row r="6" spans="1:15" s="140" customFormat="1" ht="26.25" customHeight="1">
      <c r="A6" s="162"/>
      <c r="B6" s="162"/>
      <c r="C6" s="162"/>
      <c r="D6" s="93"/>
      <c r="E6" s="93"/>
      <c r="F6" s="93"/>
      <c r="G6" s="165" t="s">
        <v>157</v>
      </c>
      <c r="H6" s="33" t="s">
        <v>158</v>
      </c>
      <c r="I6" s="33" t="s">
        <v>159</v>
      </c>
      <c r="J6" s="33" t="s">
        <v>160</v>
      </c>
      <c r="K6" s="33" t="s">
        <v>161</v>
      </c>
      <c r="L6" s="33" t="s">
        <v>162</v>
      </c>
      <c r="M6" s="93"/>
      <c r="N6" s="163"/>
      <c r="O6" s="164"/>
    </row>
    <row r="7" spans="1:15" s="140" customFormat="1" ht="51.75" customHeight="1">
      <c r="A7" s="162"/>
      <c r="B7" s="162"/>
      <c r="C7" s="162"/>
      <c r="D7" s="93"/>
      <c r="E7" s="93"/>
      <c r="F7" s="93"/>
      <c r="G7" s="165"/>
      <c r="H7" s="33"/>
      <c r="I7" s="33"/>
      <c r="J7" s="33"/>
      <c r="K7" s="33"/>
      <c r="L7" s="33"/>
      <c r="M7" s="33"/>
      <c r="N7" s="163"/>
      <c r="O7" s="164"/>
    </row>
    <row r="8" spans="1:15" s="140" customFormat="1" ht="12">
      <c r="A8" s="166" t="s">
        <v>8</v>
      </c>
      <c r="B8" s="166"/>
      <c r="C8" s="166"/>
      <c r="D8" s="141">
        <v>1</v>
      </c>
      <c r="E8" s="141">
        <v>2</v>
      </c>
      <c r="F8" s="141">
        <v>3</v>
      </c>
      <c r="G8" s="141">
        <v>4</v>
      </c>
      <c r="H8" s="141">
        <v>5</v>
      </c>
      <c r="I8" s="141">
        <v>6</v>
      </c>
      <c r="J8" s="141">
        <v>7</v>
      </c>
      <c r="K8" s="141">
        <v>8</v>
      </c>
      <c r="L8" s="141">
        <v>9</v>
      </c>
      <c r="M8" s="141">
        <v>10</v>
      </c>
      <c r="N8" s="142">
        <v>11</v>
      </c>
      <c r="O8" s="143"/>
    </row>
    <row r="9" spans="1:15" s="147" customFormat="1" ht="31.5" customHeight="1">
      <c r="A9" s="167" t="s">
        <v>163</v>
      </c>
      <c r="B9" s="167"/>
      <c r="C9" s="167"/>
      <c r="D9" s="144">
        <v>348</v>
      </c>
      <c r="E9" s="144"/>
      <c r="F9" s="144">
        <v>6</v>
      </c>
      <c r="G9" s="144"/>
      <c r="H9" s="144"/>
      <c r="I9" s="144"/>
      <c r="J9" s="144">
        <v>21</v>
      </c>
      <c r="K9" s="144">
        <v>93</v>
      </c>
      <c r="L9" s="144"/>
      <c r="M9" s="144">
        <v>7</v>
      </c>
      <c r="N9" s="145">
        <f aca="true" t="shared" si="0" ref="N9:N23">D9+E9+F9+G9+H9+I9+J9+K9-L9+M9</f>
        <v>475</v>
      </c>
      <c r="O9" s="146"/>
    </row>
    <row r="10" spans="1:15" s="147" customFormat="1" ht="15.75" customHeight="1" hidden="1">
      <c r="A10" s="168" t="s">
        <v>164</v>
      </c>
      <c r="B10" s="168"/>
      <c r="C10" s="168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>
        <f t="shared" si="0"/>
        <v>0</v>
      </c>
      <c r="O10" s="148"/>
    </row>
    <row r="11" spans="1:15" s="147" customFormat="1" ht="15.75" customHeight="1" hidden="1">
      <c r="A11" s="168" t="s">
        <v>165</v>
      </c>
      <c r="B11" s="168"/>
      <c r="C11" s="168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5">
        <f t="shared" si="0"/>
        <v>0</v>
      </c>
      <c r="O11" s="148"/>
    </row>
    <row r="12" spans="1:15" s="147" customFormat="1" ht="32.25" customHeight="1">
      <c r="A12" s="169" t="s">
        <v>166</v>
      </c>
      <c r="B12" s="169"/>
      <c r="C12" s="169"/>
      <c r="D12" s="149">
        <f aca="true" t="shared" si="1" ref="D12:M12">SUM(D9:D11)</f>
        <v>348</v>
      </c>
      <c r="E12" s="149">
        <f t="shared" si="1"/>
        <v>0</v>
      </c>
      <c r="F12" s="149">
        <f t="shared" si="1"/>
        <v>6</v>
      </c>
      <c r="G12" s="149">
        <f t="shared" si="1"/>
        <v>0</v>
      </c>
      <c r="H12" s="149">
        <f t="shared" si="1"/>
        <v>0</v>
      </c>
      <c r="I12" s="149">
        <f t="shared" si="1"/>
        <v>0</v>
      </c>
      <c r="J12" s="149">
        <f t="shared" si="1"/>
        <v>21</v>
      </c>
      <c r="K12" s="149">
        <f t="shared" si="1"/>
        <v>93</v>
      </c>
      <c r="L12" s="149">
        <f t="shared" si="1"/>
        <v>0</v>
      </c>
      <c r="M12" s="149">
        <f t="shared" si="1"/>
        <v>7</v>
      </c>
      <c r="N12" s="145">
        <f t="shared" si="0"/>
        <v>475</v>
      </c>
      <c r="O12" s="148"/>
    </row>
    <row r="13" spans="1:15" s="147" customFormat="1" ht="12" customHeight="1" hidden="1">
      <c r="A13" s="170" t="s">
        <v>167</v>
      </c>
      <c r="B13" s="170"/>
      <c r="C13" s="170"/>
      <c r="D13" s="149">
        <f aca="true" t="shared" si="2" ref="D13:M13">+D14-D15</f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  <c r="I13" s="149">
        <f t="shared" si="2"/>
        <v>0</v>
      </c>
      <c r="J13" s="149">
        <f t="shared" si="2"/>
        <v>0</v>
      </c>
      <c r="K13" s="149">
        <f t="shared" si="2"/>
        <v>0</v>
      </c>
      <c r="L13" s="149">
        <f t="shared" si="2"/>
        <v>0</v>
      </c>
      <c r="M13" s="149">
        <f t="shared" si="2"/>
        <v>0</v>
      </c>
      <c r="N13" s="145">
        <f t="shared" si="0"/>
        <v>0</v>
      </c>
      <c r="O13" s="146"/>
    </row>
    <row r="14" spans="1:15" s="147" customFormat="1" ht="12" hidden="1">
      <c r="A14" s="171" t="s">
        <v>168</v>
      </c>
      <c r="B14" s="171"/>
      <c r="C14" s="171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5">
        <f t="shared" si="0"/>
        <v>0</v>
      </c>
      <c r="O14" s="146"/>
    </row>
    <row r="15" spans="1:15" s="147" customFormat="1" ht="12" customHeight="1" hidden="1">
      <c r="A15" s="171" t="s">
        <v>169</v>
      </c>
      <c r="B15" s="171"/>
      <c r="C15" s="171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>
        <f t="shared" si="0"/>
        <v>0</v>
      </c>
      <c r="O15" s="148"/>
    </row>
    <row r="16" spans="1:15" s="147" customFormat="1" ht="31.5" customHeight="1">
      <c r="A16" s="168" t="s">
        <v>170</v>
      </c>
      <c r="B16" s="168"/>
      <c r="C16" s="168"/>
      <c r="D16" s="144"/>
      <c r="E16" s="144"/>
      <c r="F16" s="144"/>
      <c r="G16" s="144"/>
      <c r="H16" s="144"/>
      <c r="I16" s="144"/>
      <c r="J16" s="144"/>
      <c r="K16" s="144">
        <v>7</v>
      </c>
      <c r="L16" s="144"/>
      <c r="M16" s="144">
        <v>-7</v>
      </c>
      <c r="N16" s="145">
        <f t="shared" si="0"/>
        <v>0</v>
      </c>
      <c r="O16" s="148"/>
    </row>
    <row r="17" spans="1:15" s="147" customFormat="1" ht="24" customHeight="1">
      <c r="A17" s="168" t="s">
        <v>171</v>
      </c>
      <c r="B17" s="168"/>
      <c r="C17" s="168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5">
        <f t="shared" si="0"/>
        <v>0</v>
      </c>
      <c r="O17" s="146"/>
    </row>
    <row r="18" spans="1:15" s="147" customFormat="1" ht="12" hidden="1">
      <c r="A18" s="171" t="s">
        <v>172</v>
      </c>
      <c r="B18" s="171"/>
      <c r="C18" s="171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>
        <f t="shared" si="0"/>
        <v>0</v>
      </c>
      <c r="O18" s="146"/>
    </row>
    <row r="19" spans="1:15" s="147" customFormat="1" ht="12" hidden="1">
      <c r="A19" s="168" t="s">
        <v>173</v>
      </c>
      <c r="B19" s="168"/>
      <c r="C19" s="168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5">
        <f t="shared" si="0"/>
        <v>0</v>
      </c>
      <c r="O19" s="148"/>
    </row>
    <row r="20" spans="1:15" s="147" customFormat="1" ht="12" hidden="1">
      <c r="A20" s="168" t="s">
        <v>174</v>
      </c>
      <c r="B20" s="168"/>
      <c r="C20" s="168"/>
      <c r="D20" s="149">
        <f aca="true" t="shared" si="3" ref="D20:M20">+D21-D22</f>
        <v>0</v>
      </c>
      <c r="E20" s="149">
        <f t="shared" si="3"/>
        <v>0</v>
      </c>
      <c r="F20" s="149">
        <f t="shared" si="3"/>
        <v>0</v>
      </c>
      <c r="G20" s="149">
        <f t="shared" si="3"/>
        <v>0</v>
      </c>
      <c r="H20" s="149">
        <f t="shared" si="3"/>
        <v>0</v>
      </c>
      <c r="I20" s="149">
        <f t="shared" si="3"/>
        <v>0</v>
      </c>
      <c r="J20" s="149">
        <f t="shared" si="3"/>
        <v>0</v>
      </c>
      <c r="K20" s="149">
        <f t="shared" si="3"/>
        <v>0</v>
      </c>
      <c r="L20" s="149">
        <f t="shared" si="3"/>
        <v>0</v>
      </c>
      <c r="M20" s="149">
        <f t="shared" si="3"/>
        <v>0</v>
      </c>
      <c r="N20" s="145">
        <f t="shared" si="0"/>
        <v>0</v>
      </c>
      <c r="O20" s="146"/>
    </row>
    <row r="21" spans="1:15" s="147" customFormat="1" ht="12" hidden="1">
      <c r="A21" s="171" t="s">
        <v>175</v>
      </c>
      <c r="B21" s="171"/>
      <c r="C21" s="171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5">
        <f t="shared" si="0"/>
        <v>0</v>
      </c>
      <c r="O21" s="150"/>
    </row>
    <row r="22" spans="1:15" s="147" customFormat="1" ht="12" hidden="1">
      <c r="A22" s="171" t="s">
        <v>169</v>
      </c>
      <c r="B22" s="171"/>
      <c r="C22" s="171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5">
        <f t="shared" si="0"/>
        <v>0</v>
      </c>
      <c r="O22" s="148"/>
    </row>
    <row r="23" spans="1:15" s="147" customFormat="1" ht="30" customHeight="1">
      <c r="A23" s="168" t="s">
        <v>176</v>
      </c>
      <c r="B23" s="168"/>
      <c r="C23" s="168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>
        <f t="shared" si="0"/>
        <v>0</v>
      </c>
      <c r="O23" s="148"/>
    </row>
    <row r="24" spans="1:15" s="147" customFormat="1" ht="31.5" customHeight="1">
      <c r="A24" s="172" t="s">
        <v>177</v>
      </c>
      <c r="B24" s="172"/>
      <c r="C24" s="172"/>
      <c r="D24" s="149">
        <f aca="true" t="shared" si="4" ref="D24:N24">D12+D13+D16+D17+D19+D20+D23</f>
        <v>348</v>
      </c>
      <c r="E24" s="149">
        <f t="shared" si="4"/>
        <v>0</v>
      </c>
      <c r="F24" s="149">
        <f t="shared" si="4"/>
        <v>6</v>
      </c>
      <c r="G24" s="149">
        <f t="shared" si="4"/>
        <v>0</v>
      </c>
      <c r="H24" s="149">
        <f t="shared" si="4"/>
        <v>0</v>
      </c>
      <c r="I24" s="149">
        <f t="shared" si="4"/>
        <v>0</v>
      </c>
      <c r="J24" s="149">
        <f t="shared" si="4"/>
        <v>21</v>
      </c>
      <c r="K24" s="149">
        <v>100</v>
      </c>
      <c r="L24" s="149">
        <f t="shared" si="4"/>
        <v>0</v>
      </c>
      <c r="M24" s="149">
        <f t="shared" si="4"/>
        <v>0</v>
      </c>
      <c r="N24" s="149">
        <f t="shared" si="4"/>
        <v>475</v>
      </c>
      <c r="O24" s="148"/>
    </row>
    <row r="25" spans="1:15" s="147" customFormat="1" ht="12" customHeight="1" hidden="1">
      <c r="A25" s="170" t="s">
        <v>178</v>
      </c>
      <c r="B25" s="170"/>
      <c r="C25" s="170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>
        <f>D25+E25+F25+G25+H25+I25+J25+K25-L25+M25</f>
        <v>0</v>
      </c>
      <c r="O25" s="148"/>
    </row>
    <row r="26" spans="1:15" s="147" customFormat="1" ht="31.5" customHeight="1">
      <c r="A26" s="173" t="s">
        <v>179</v>
      </c>
      <c r="B26" s="173"/>
      <c r="C26" s="173"/>
      <c r="D26" s="151">
        <f aca="true" t="shared" si="5" ref="D26:M26">D25+D24</f>
        <v>348</v>
      </c>
      <c r="E26" s="151">
        <f t="shared" si="5"/>
        <v>0</v>
      </c>
      <c r="F26" s="151">
        <f t="shared" si="5"/>
        <v>6</v>
      </c>
      <c r="G26" s="151">
        <f t="shared" si="5"/>
        <v>0</v>
      </c>
      <c r="H26" s="151">
        <f t="shared" si="5"/>
        <v>0</v>
      </c>
      <c r="I26" s="151">
        <f t="shared" si="5"/>
        <v>0</v>
      </c>
      <c r="J26" s="151">
        <f t="shared" si="5"/>
        <v>21</v>
      </c>
      <c r="K26" s="151">
        <f t="shared" si="5"/>
        <v>100</v>
      </c>
      <c r="L26" s="151">
        <f t="shared" si="5"/>
        <v>0</v>
      </c>
      <c r="M26" s="151">
        <f t="shared" si="5"/>
        <v>0</v>
      </c>
      <c r="N26" s="152">
        <f>D26+E26+F26+G26+H26+I26+J26+K26-L26+M26</f>
        <v>475</v>
      </c>
      <c r="O26" s="153"/>
    </row>
    <row r="27" spans="1:15" s="147" customFormat="1" ht="11.2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5"/>
      <c r="M27" s="154"/>
      <c r="N27" s="156">
        <f>N26-БАЛАНС!I20</f>
        <v>0</v>
      </c>
      <c r="O27" s="132"/>
    </row>
    <row r="28" spans="1:15" s="147" customFormat="1" ht="11.25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5"/>
      <c r="M28" s="154"/>
      <c r="N28" s="154"/>
      <c r="O28" s="132"/>
    </row>
    <row r="29" spans="4:15" s="147" customFormat="1" ht="12.75" customHeight="1">
      <c r="D29" s="157"/>
      <c r="E29" s="157"/>
      <c r="G29" s="134" t="s">
        <v>60</v>
      </c>
      <c r="H29" s="47"/>
      <c r="J29" s="174" t="s">
        <v>61</v>
      </c>
      <c r="K29" s="174"/>
      <c r="O29" s="132"/>
    </row>
    <row r="30" spans="1:15" ht="15" customHeight="1">
      <c r="A30" s="3" t="s">
        <v>181</v>
      </c>
      <c r="B30" s="159">
        <v>42551</v>
      </c>
      <c r="D30" s="28"/>
      <c r="E30" s="28"/>
      <c r="F30" s="28"/>
      <c r="H30" s="3" t="str">
        <f>'[1]OПП лв_'!C41</f>
        <v>/Галина Христова/</v>
      </c>
      <c r="K30" s="28"/>
      <c r="L30" s="158" t="str">
        <f>'[1]OПП лв_'!G41</f>
        <v>/д-р Галинка Павлова/</v>
      </c>
      <c r="M30" s="28"/>
      <c r="N30" s="28"/>
      <c r="O30" s="44"/>
    </row>
    <row r="31" spans="4:15" ht="12.75">
      <c r="D31" s="28"/>
      <c r="E31" s="28"/>
      <c r="F31" s="28"/>
      <c r="K31" s="28"/>
      <c r="L31" s="28"/>
      <c r="M31" s="28"/>
      <c r="N31" s="28"/>
      <c r="O31" s="138"/>
    </row>
    <row r="32" spans="4:15" ht="12">
      <c r="D32" s="28"/>
      <c r="E32" s="28"/>
      <c r="F32" s="28"/>
      <c r="K32" s="28"/>
      <c r="L32" s="28"/>
      <c r="M32" s="28"/>
      <c r="N32" s="28"/>
      <c r="O32" s="92"/>
    </row>
    <row r="33" spans="4:15" ht="12">
      <c r="D33" s="28"/>
      <c r="E33" s="28"/>
      <c r="F33" s="28"/>
      <c r="K33" s="28"/>
      <c r="L33" s="28"/>
      <c r="M33" s="28"/>
      <c r="N33" s="28"/>
      <c r="O33" s="92"/>
    </row>
    <row r="34" spans="4:15" ht="12">
      <c r="D34" s="28"/>
      <c r="E34" s="28"/>
      <c r="F34" s="28"/>
      <c r="K34" s="28"/>
      <c r="L34" s="28"/>
      <c r="M34" s="28"/>
      <c r="N34" s="28"/>
      <c r="O34" s="92"/>
    </row>
    <row r="35" spans="4:15" ht="12">
      <c r="D35" s="28"/>
      <c r="E35" s="28"/>
      <c r="F35" s="28"/>
      <c r="K35" s="28"/>
      <c r="L35" s="28"/>
      <c r="M35" s="28"/>
      <c r="N35" s="28"/>
      <c r="O35" s="92"/>
    </row>
    <row r="36" spans="4:14" ht="12">
      <c r="D36" s="28"/>
      <c r="E36" s="28"/>
      <c r="F36" s="28"/>
      <c r="K36" s="28"/>
      <c r="L36" s="28"/>
      <c r="M36" s="28"/>
      <c r="N36" s="28"/>
    </row>
    <row r="37" spans="4:14" ht="12">
      <c r="D37" s="28"/>
      <c r="E37" s="28"/>
      <c r="F37" s="28"/>
      <c r="K37" s="28"/>
      <c r="L37" s="28"/>
      <c r="M37" s="28"/>
      <c r="N37" s="28"/>
    </row>
    <row r="38" spans="4:14" ht="12">
      <c r="D38" s="28"/>
      <c r="E38" s="28"/>
      <c r="F38" s="28"/>
      <c r="K38" s="28"/>
      <c r="L38" s="28"/>
      <c r="M38" s="28"/>
      <c r="N38" s="28"/>
    </row>
    <row r="39" spans="4:14" ht="12">
      <c r="D39" s="28"/>
      <c r="E39" s="28"/>
      <c r="F39" s="28"/>
      <c r="K39" s="28"/>
      <c r="L39" s="28"/>
      <c r="M39" s="28"/>
      <c r="N39" s="28"/>
    </row>
    <row r="40" spans="4:14" ht="12">
      <c r="D40" s="28"/>
      <c r="E40" s="28"/>
      <c r="F40" s="28"/>
      <c r="K40" s="28"/>
      <c r="L40" s="28"/>
      <c r="M40" s="28"/>
      <c r="N40" s="28"/>
    </row>
    <row r="41" spans="4:14" ht="12">
      <c r="D41" s="28"/>
      <c r="E41" s="28"/>
      <c r="F41" s="28"/>
      <c r="K41" s="28"/>
      <c r="L41" s="28"/>
      <c r="M41" s="28"/>
      <c r="N41" s="28"/>
    </row>
    <row r="42" spans="4:14" ht="12">
      <c r="D42" s="28"/>
      <c r="E42" s="28"/>
      <c r="F42" s="28"/>
      <c r="K42" s="28"/>
      <c r="L42" s="28"/>
      <c r="M42" s="28"/>
      <c r="N42" s="28"/>
    </row>
    <row r="43" spans="4:14" ht="12">
      <c r="D43" s="28"/>
      <c r="E43" s="28"/>
      <c r="F43" s="28"/>
      <c r="K43" s="28"/>
      <c r="L43" s="28"/>
      <c r="M43" s="28"/>
      <c r="N43" s="28"/>
    </row>
    <row r="44" spans="4:14" ht="12">
      <c r="D44" s="28"/>
      <c r="E44" s="28"/>
      <c r="F44" s="28"/>
      <c r="K44" s="28"/>
      <c r="L44" s="28"/>
      <c r="M44" s="28"/>
      <c r="N44" s="28"/>
    </row>
    <row r="45" spans="4:14" ht="12">
      <c r="D45" s="28"/>
      <c r="E45" s="28"/>
      <c r="F45" s="28"/>
      <c r="K45" s="28"/>
      <c r="L45" s="28"/>
      <c r="M45" s="28"/>
      <c r="N45" s="28"/>
    </row>
    <row r="46" spans="4:14" ht="12">
      <c r="D46" s="28"/>
      <c r="E46" s="28"/>
      <c r="F46" s="28"/>
      <c r="K46" s="28"/>
      <c r="L46" s="28"/>
      <c r="M46" s="28"/>
      <c r="N46" s="28"/>
    </row>
    <row r="47" spans="4:14" ht="12">
      <c r="D47" s="28"/>
      <c r="E47" s="28"/>
      <c r="F47" s="28"/>
      <c r="K47" s="28"/>
      <c r="L47" s="28"/>
      <c r="M47" s="28"/>
      <c r="N47" s="28"/>
    </row>
    <row r="48" spans="4:14" ht="12">
      <c r="D48" s="28"/>
      <c r="E48" s="28"/>
      <c r="F48" s="28"/>
      <c r="K48" s="28"/>
      <c r="L48" s="28"/>
      <c r="M48" s="28"/>
      <c r="N48" s="28"/>
    </row>
    <row r="49" spans="4:14" ht="12">
      <c r="D49" s="28"/>
      <c r="E49" s="28"/>
      <c r="F49" s="28"/>
      <c r="K49" s="28"/>
      <c r="L49" s="28"/>
      <c r="M49" s="28"/>
      <c r="N49" s="28"/>
    </row>
    <row r="50" spans="4:14" ht="12">
      <c r="D50" s="28"/>
      <c r="E50" s="28"/>
      <c r="F50" s="28"/>
      <c r="K50" s="28"/>
      <c r="L50" s="28"/>
      <c r="M50" s="28"/>
      <c r="N50" s="28"/>
    </row>
    <row r="51" spans="4:14" ht="12">
      <c r="D51" s="28"/>
      <c r="E51" s="28"/>
      <c r="F51" s="28"/>
      <c r="K51" s="28"/>
      <c r="L51" s="28"/>
      <c r="M51" s="28"/>
      <c r="N51" s="28"/>
    </row>
    <row r="52" spans="4:14" ht="12">
      <c r="D52" s="28"/>
      <c r="E52" s="28"/>
      <c r="F52" s="28"/>
      <c r="K52" s="28"/>
      <c r="L52" s="28"/>
      <c r="M52" s="28"/>
      <c r="N52" s="28"/>
    </row>
    <row r="53" spans="4:14" ht="12">
      <c r="D53" s="28"/>
      <c r="E53" s="28"/>
      <c r="F53" s="28"/>
      <c r="K53" s="28"/>
      <c r="L53" s="28"/>
      <c r="M53" s="28"/>
      <c r="N53" s="28"/>
    </row>
    <row r="54" spans="4:14" ht="12">
      <c r="D54" s="28"/>
      <c r="E54" s="28"/>
      <c r="F54" s="28"/>
      <c r="K54" s="28"/>
      <c r="L54" s="28"/>
      <c r="M54" s="28"/>
      <c r="N54" s="28"/>
    </row>
    <row r="55" spans="4:14" ht="12">
      <c r="D55" s="28"/>
      <c r="E55" s="28"/>
      <c r="F55" s="28"/>
      <c r="K55" s="28"/>
      <c r="L55" s="28"/>
      <c r="M55" s="28"/>
      <c r="N55" s="28"/>
    </row>
    <row r="56" spans="4:14" ht="12">
      <c r="D56" s="28"/>
      <c r="E56" s="28"/>
      <c r="F56" s="28"/>
      <c r="K56" s="28"/>
      <c r="L56" s="28"/>
      <c r="M56" s="28"/>
      <c r="N56" s="28"/>
    </row>
    <row r="57" spans="4:14" ht="12">
      <c r="D57" s="28"/>
      <c r="E57" s="28"/>
      <c r="F57" s="28"/>
      <c r="K57" s="28"/>
      <c r="L57" s="28"/>
      <c r="M57" s="28"/>
      <c r="N57" s="28"/>
    </row>
    <row r="58" spans="4:14" ht="12">
      <c r="D58" s="28"/>
      <c r="E58" s="28"/>
      <c r="F58" s="28"/>
      <c r="K58" s="28"/>
      <c r="L58" s="28"/>
      <c r="M58" s="28"/>
      <c r="N58" s="28"/>
    </row>
    <row r="59" spans="4:14" ht="12">
      <c r="D59" s="28"/>
      <c r="E59" s="28"/>
      <c r="F59" s="28"/>
      <c r="K59" s="28"/>
      <c r="L59" s="28"/>
      <c r="M59" s="28"/>
      <c r="N59" s="28"/>
    </row>
    <row r="60" spans="4:14" ht="12">
      <c r="D60" s="28"/>
      <c r="E60" s="28"/>
      <c r="F60" s="28"/>
      <c r="K60" s="28"/>
      <c r="L60" s="28"/>
      <c r="M60" s="28"/>
      <c r="N60" s="28"/>
    </row>
    <row r="61" spans="4:14" ht="12">
      <c r="D61" s="28"/>
      <c r="E61" s="28"/>
      <c r="F61" s="28"/>
      <c r="K61" s="28"/>
      <c r="L61" s="28"/>
      <c r="M61" s="28"/>
      <c r="N61" s="28"/>
    </row>
    <row r="62" spans="4:14" ht="12">
      <c r="D62" s="28"/>
      <c r="E62" s="28"/>
      <c r="F62" s="28"/>
      <c r="K62" s="28"/>
      <c r="L62" s="28"/>
      <c r="M62" s="28"/>
      <c r="N62" s="28"/>
    </row>
    <row r="63" spans="4:14" ht="12">
      <c r="D63" s="28"/>
      <c r="E63" s="28"/>
      <c r="F63" s="28"/>
      <c r="K63" s="28"/>
      <c r="L63" s="28"/>
      <c r="M63" s="28"/>
      <c r="N63" s="28"/>
    </row>
    <row r="64" spans="4:14" ht="12">
      <c r="D64" s="28"/>
      <c r="E64" s="28"/>
      <c r="F64" s="28"/>
      <c r="K64" s="28"/>
      <c r="L64" s="28"/>
      <c r="M64" s="28"/>
      <c r="N64" s="28"/>
    </row>
    <row r="65" spans="4:14" ht="12">
      <c r="D65" s="28"/>
      <c r="E65" s="28"/>
      <c r="F65" s="28"/>
      <c r="K65" s="28"/>
      <c r="L65" s="28"/>
      <c r="M65" s="28"/>
      <c r="N65" s="28"/>
    </row>
    <row r="66" spans="4:14" ht="12">
      <c r="D66" s="28"/>
      <c r="E66" s="28"/>
      <c r="F66" s="28"/>
      <c r="K66" s="28"/>
      <c r="L66" s="28"/>
      <c r="M66" s="28"/>
      <c r="N66" s="28"/>
    </row>
    <row r="67" spans="4:14" ht="12">
      <c r="D67" s="28"/>
      <c r="E67" s="28"/>
      <c r="F67" s="28"/>
      <c r="K67" s="28"/>
      <c r="L67" s="28"/>
      <c r="M67" s="28"/>
      <c r="N67" s="28"/>
    </row>
    <row r="68" spans="4:14" ht="12">
      <c r="D68" s="28"/>
      <c r="E68" s="28"/>
      <c r="F68" s="28"/>
      <c r="K68" s="28"/>
      <c r="L68" s="28"/>
      <c r="M68" s="28"/>
      <c r="N68" s="28"/>
    </row>
    <row r="69" spans="4:14" ht="12">
      <c r="D69" s="28"/>
      <c r="E69" s="28"/>
      <c r="F69" s="28"/>
      <c r="K69" s="28"/>
      <c r="L69" s="28"/>
      <c r="M69" s="28"/>
      <c r="N69" s="28"/>
    </row>
    <row r="70" spans="4:14" ht="12">
      <c r="D70" s="28"/>
      <c r="E70" s="28"/>
      <c r="F70" s="28"/>
      <c r="K70" s="28"/>
      <c r="L70" s="28"/>
      <c r="M70" s="28"/>
      <c r="N70" s="28"/>
    </row>
    <row r="71" spans="4:14" ht="12">
      <c r="D71" s="28"/>
      <c r="E71" s="28"/>
      <c r="F71" s="28"/>
      <c r="M71" s="28"/>
      <c r="N71" s="28"/>
    </row>
    <row r="72" spans="4:14" ht="12">
      <c r="D72" s="28"/>
      <c r="E72" s="28"/>
      <c r="F72" s="28"/>
      <c r="M72" s="28"/>
      <c r="N72" s="28"/>
    </row>
    <row r="73" spans="4:14" ht="12">
      <c r="D73" s="28"/>
      <c r="E73" s="28"/>
      <c r="F73" s="28"/>
      <c r="M73" s="28"/>
      <c r="N73" s="28"/>
    </row>
    <row r="74" spans="4:14" ht="12">
      <c r="D74" s="28"/>
      <c r="E74" s="28"/>
      <c r="F74" s="28"/>
      <c r="M74" s="28"/>
      <c r="N74" s="28"/>
    </row>
    <row r="75" spans="4:14" ht="12">
      <c r="D75" s="28"/>
      <c r="E75" s="28"/>
      <c r="F75" s="28"/>
      <c r="M75" s="28"/>
      <c r="N75" s="28"/>
    </row>
    <row r="76" spans="4:14" ht="12">
      <c r="D76" s="28"/>
      <c r="E76" s="28"/>
      <c r="F76" s="28"/>
      <c r="M76" s="28"/>
      <c r="N76" s="28"/>
    </row>
    <row r="77" spans="4:14" ht="12">
      <c r="D77" s="28"/>
      <c r="E77" s="28"/>
      <c r="F77" s="28"/>
      <c r="M77" s="28"/>
      <c r="N77" s="28"/>
    </row>
    <row r="78" spans="4:14" ht="12">
      <c r="D78" s="28"/>
      <c r="E78" s="28"/>
      <c r="F78" s="28"/>
      <c r="M78" s="28"/>
      <c r="N78" s="28"/>
    </row>
    <row r="79" spans="4:14" ht="12">
      <c r="D79" s="28"/>
      <c r="E79" s="28"/>
      <c r="F79" s="28"/>
      <c r="M79" s="28"/>
      <c r="N79" s="28"/>
    </row>
    <row r="80" spans="4:14" ht="12">
      <c r="D80" s="28"/>
      <c r="E80" s="28"/>
      <c r="F80" s="28"/>
      <c r="M80" s="28"/>
      <c r="N80" s="28"/>
    </row>
    <row r="81" spans="4:14" ht="12">
      <c r="D81" s="28"/>
      <c r="E81" s="28"/>
      <c r="F81" s="28"/>
      <c r="M81" s="28"/>
      <c r="N81" s="28"/>
    </row>
    <row r="82" spans="4:14" ht="12">
      <c r="D82" s="28"/>
      <c r="E82" s="28"/>
      <c r="F82" s="28"/>
      <c r="M82" s="28"/>
      <c r="N82" s="28"/>
    </row>
    <row r="83" spans="4:14" ht="12">
      <c r="D83" s="28"/>
      <c r="E83" s="28"/>
      <c r="F83" s="28"/>
      <c r="M83" s="28"/>
      <c r="N83" s="28"/>
    </row>
    <row r="84" spans="4:14" ht="12">
      <c r="D84" s="28"/>
      <c r="E84" s="28"/>
      <c r="F84" s="28"/>
      <c r="M84" s="28"/>
      <c r="N84" s="28"/>
    </row>
    <row r="85" spans="4:14" ht="12">
      <c r="D85" s="28"/>
      <c r="E85" s="28"/>
      <c r="F85" s="28"/>
      <c r="M85" s="28"/>
      <c r="N85" s="28"/>
    </row>
    <row r="86" spans="4:14" ht="12">
      <c r="D86" s="28"/>
      <c r="E86" s="28"/>
      <c r="F86" s="28"/>
      <c r="M86" s="28"/>
      <c r="N86" s="28"/>
    </row>
    <row r="87" spans="4:14" ht="12">
      <c r="D87" s="28"/>
      <c r="E87" s="28"/>
      <c r="F87" s="28"/>
      <c r="M87" s="28"/>
      <c r="N87" s="28"/>
    </row>
    <row r="88" spans="4:14" ht="12">
      <c r="D88" s="28"/>
      <c r="E88" s="28"/>
      <c r="F88" s="28"/>
      <c r="M88" s="28"/>
      <c r="N88" s="28"/>
    </row>
    <row r="89" spans="4:14" ht="12">
      <c r="D89" s="28"/>
      <c r="E89" s="28"/>
      <c r="F89" s="28"/>
      <c r="M89" s="28"/>
      <c r="N89" s="28"/>
    </row>
    <row r="90" spans="4:14" ht="12">
      <c r="D90" s="28"/>
      <c r="E90" s="28"/>
      <c r="F90" s="28"/>
      <c r="M90" s="28"/>
      <c r="N90" s="28"/>
    </row>
    <row r="91" spans="4:14" ht="12">
      <c r="D91" s="28"/>
      <c r="E91" s="28"/>
      <c r="F91" s="28"/>
      <c r="M91" s="28"/>
      <c r="N91" s="28"/>
    </row>
    <row r="92" spans="4:14" ht="12">
      <c r="D92" s="28"/>
      <c r="E92" s="28"/>
      <c r="F92" s="28"/>
      <c r="M92" s="28"/>
      <c r="N92" s="28"/>
    </row>
    <row r="93" spans="4:14" ht="12">
      <c r="D93" s="28"/>
      <c r="E93" s="28"/>
      <c r="F93" s="28"/>
      <c r="M93" s="28"/>
      <c r="N93" s="28"/>
    </row>
    <row r="94" spans="4:14" ht="12">
      <c r="D94" s="28"/>
      <c r="E94" s="28"/>
      <c r="F94" s="28"/>
      <c r="M94" s="28"/>
      <c r="N94" s="28"/>
    </row>
    <row r="95" spans="4:14" ht="12">
      <c r="D95" s="28"/>
      <c r="E95" s="28"/>
      <c r="F95" s="28"/>
      <c r="M95" s="28"/>
      <c r="N95" s="28"/>
    </row>
  </sheetData>
  <sheetProtection selectLockedCells="1" selectUnlockedCells="1"/>
  <mergeCells count="38">
    <mergeCell ref="A24:C24"/>
    <mergeCell ref="A25:C25"/>
    <mergeCell ref="A26:C26"/>
    <mergeCell ref="J29:K29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N5:N7"/>
    <mergeCell ref="O5:O7"/>
    <mergeCell ref="G6:G7"/>
    <mergeCell ref="H6:H7"/>
    <mergeCell ref="I6:I7"/>
    <mergeCell ref="J6:J7"/>
    <mergeCell ref="K6:K7"/>
    <mergeCell ref="L6:L7"/>
    <mergeCell ref="A1:N1"/>
    <mergeCell ref="A2:N2"/>
    <mergeCell ref="A3:N3"/>
    <mergeCell ref="A5:C7"/>
    <mergeCell ref="D5:D7"/>
    <mergeCell ref="E5:E7"/>
    <mergeCell ref="F5:F7"/>
    <mergeCell ref="G5:J5"/>
    <mergeCell ref="K5:L5"/>
    <mergeCell ref="M5:M7"/>
  </mergeCells>
  <printOptions/>
  <pageMargins left="0.2798611111111111" right="0.20972222222222223" top="1.0097222222222224" bottom="0.40902777777777777" header="0.42986111111111114" footer="0.14027777777777778"/>
  <pageSetup horizontalDpi="300" verticalDpi="300" orientation="landscape" paperSize="9" r:id="rId1"/>
  <headerFooter alignWithMargins="0">
    <oddHeader>&amp;R&amp;8Приложение № 4 към СС 1</oddHeader>
    <oddFooter>&amp;RСтр.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0">
      <selection activeCell="E39" sqref="E39:G39"/>
    </sheetView>
  </sheetViews>
  <sheetFormatPr defaultColWidth="9.140625" defaultRowHeight="12.75"/>
  <cols>
    <col min="1" max="1" width="60.8515625" style="88" customWidth="1"/>
    <col min="2" max="7" width="10.28125" style="88" customWidth="1"/>
    <col min="8" max="8" width="3.140625" style="139" customWidth="1"/>
    <col min="9" max="16384" width="8.00390625" style="88" customWidth="1"/>
  </cols>
  <sheetData>
    <row r="1" spans="1:8" ht="15" customHeight="1">
      <c r="A1" s="175" t="s">
        <v>63</v>
      </c>
      <c r="B1" s="175"/>
      <c r="C1" s="175"/>
      <c r="D1" s="175"/>
      <c r="E1" s="175"/>
      <c r="F1" s="175"/>
      <c r="G1" s="175"/>
      <c r="H1" s="87"/>
    </row>
    <row r="2" spans="1:8" ht="12.75" customHeight="1">
      <c r="A2" s="175" t="s">
        <v>111</v>
      </c>
      <c r="B2" s="175"/>
      <c r="C2" s="175"/>
      <c r="D2" s="175"/>
      <c r="E2" s="175"/>
      <c r="F2" s="175"/>
      <c r="G2" s="175"/>
      <c r="H2" s="89"/>
    </row>
    <row r="3" spans="1:8" ht="15">
      <c r="A3" s="175" t="str">
        <f>'[1]БАЛАНС лв_'!A3</f>
        <v>на "ДКЦ V Варна Света Екатерина "ЕООД</v>
      </c>
      <c r="B3" s="175"/>
      <c r="C3" s="175"/>
      <c r="D3" s="175"/>
      <c r="E3" s="175"/>
      <c r="F3" s="175"/>
      <c r="G3" s="175"/>
      <c r="H3" s="90"/>
    </row>
    <row r="4" spans="1:8" ht="15">
      <c r="A4" s="175" t="s">
        <v>180</v>
      </c>
      <c r="B4" s="175"/>
      <c r="C4" s="175"/>
      <c r="D4" s="175"/>
      <c r="E4" s="175"/>
      <c r="F4" s="175"/>
      <c r="G4" s="175"/>
      <c r="H4" s="90"/>
    </row>
    <row r="5" spans="7:8" ht="11.25" customHeight="1">
      <c r="G5" s="91" t="s">
        <v>112</v>
      </c>
      <c r="H5" s="92"/>
    </row>
    <row r="6" spans="1:8" ht="18" customHeight="1">
      <c r="A6" s="176" t="s">
        <v>113</v>
      </c>
      <c r="B6" s="176" t="s">
        <v>114</v>
      </c>
      <c r="C6" s="176"/>
      <c r="D6" s="176"/>
      <c r="E6" s="177" t="s">
        <v>115</v>
      </c>
      <c r="F6" s="177"/>
      <c r="G6" s="177"/>
      <c r="H6" s="178" t="s">
        <v>2</v>
      </c>
    </row>
    <row r="7" spans="1:8" ht="15.75" customHeight="1">
      <c r="A7" s="176"/>
      <c r="B7" s="94" t="s">
        <v>116</v>
      </c>
      <c r="C7" s="94" t="s">
        <v>117</v>
      </c>
      <c r="D7" s="94" t="s">
        <v>118</v>
      </c>
      <c r="E7" s="94" t="s">
        <v>116</v>
      </c>
      <c r="F7" s="94" t="s">
        <v>117</v>
      </c>
      <c r="G7" s="94" t="s">
        <v>118</v>
      </c>
      <c r="H7" s="178"/>
    </row>
    <row r="8" spans="1:8" ht="12.75">
      <c r="A8" s="95" t="s">
        <v>8</v>
      </c>
      <c r="B8" s="96">
        <v>1</v>
      </c>
      <c r="C8" s="96">
        <v>2</v>
      </c>
      <c r="D8" s="97">
        <v>3</v>
      </c>
      <c r="E8" s="97">
        <v>4</v>
      </c>
      <c r="F8" s="97">
        <v>5</v>
      </c>
      <c r="G8" s="97">
        <v>6</v>
      </c>
      <c r="H8" s="178"/>
    </row>
    <row r="9" spans="1:8" ht="13.5">
      <c r="A9" s="98" t="s">
        <v>119</v>
      </c>
      <c r="B9" s="99"/>
      <c r="C9" s="99"/>
      <c r="D9" s="100"/>
      <c r="E9" s="101"/>
      <c r="F9" s="102"/>
      <c r="G9" s="103"/>
      <c r="H9" s="104"/>
    </row>
    <row r="10" spans="1:8" ht="23.25" customHeight="1">
      <c r="A10" s="105" t="s">
        <v>120</v>
      </c>
      <c r="B10" s="106">
        <v>599</v>
      </c>
      <c r="C10" s="106">
        <v>154</v>
      </c>
      <c r="D10" s="107">
        <f aca="true" t="shared" si="0" ref="D10:D19">B10-C10</f>
        <v>445</v>
      </c>
      <c r="E10" s="108">
        <v>608</v>
      </c>
      <c r="F10" s="106">
        <v>159</v>
      </c>
      <c r="G10" s="109">
        <f aca="true" t="shared" si="1" ref="G10:G19">E10-F10</f>
        <v>449</v>
      </c>
      <c r="H10" s="110"/>
    </row>
    <row r="11" spans="1:8" ht="23.25" customHeight="1">
      <c r="A11" s="105" t="s">
        <v>121</v>
      </c>
      <c r="B11" s="106"/>
      <c r="C11" s="106">
        <v>455</v>
      </c>
      <c r="D11" s="107">
        <f t="shared" si="0"/>
        <v>-455</v>
      </c>
      <c r="E11" s="108"/>
      <c r="F11" s="106">
        <v>425</v>
      </c>
      <c r="G11" s="109">
        <f t="shared" si="1"/>
        <v>-425</v>
      </c>
      <c r="H11" s="111"/>
    </row>
    <row r="12" spans="1:8" ht="23.25" customHeight="1">
      <c r="A12" s="105" t="s">
        <v>122</v>
      </c>
      <c r="B12" s="106"/>
      <c r="C12" s="106"/>
      <c r="D12" s="107">
        <f t="shared" si="0"/>
        <v>0</v>
      </c>
      <c r="E12" s="108"/>
      <c r="F12" s="106">
        <v>1</v>
      </c>
      <c r="G12" s="109">
        <f t="shared" si="1"/>
        <v>-1</v>
      </c>
      <c r="H12" s="111"/>
    </row>
    <row r="13" spans="1:8" ht="23.25" customHeight="1">
      <c r="A13" s="105" t="s">
        <v>123</v>
      </c>
      <c r="B13" s="106"/>
      <c r="C13" s="106">
        <v>2</v>
      </c>
      <c r="D13" s="107">
        <f t="shared" si="0"/>
        <v>-2</v>
      </c>
      <c r="E13" s="108">
        <v>1</v>
      </c>
      <c r="F13" s="106">
        <v>1</v>
      </c>
      <c r="G13" s="109">
        <f t="shared" si="1"/>
        <v>0</v>
      </c>
      <c r="H13" s="111"/>
    </row>
    <row r="14" spans="1:8" ht="23.25" customHeight="1">
      <c r="A14" s="105" t="s">
        <v>124</v>
      </c>
      <c r="B14" s="106"/>
      <c r="C14" s="106">
        <v>2</v>
      </c>
      <c r="D14" s="107">
        <f t="shared" si="0"/>
        <v>-2</v>
      </c>
      <c r="E14" s="108"/>
      <c r="F14" s="106">
        <v>3</v>
      </c>
      <c r="G14" s="109">
        <f t="shared" si="1"/>
        <v>-3</v>
      </c>
      <c r="H14" s="111"/>
    </row>
    <row r="15" spans="1:8" ht="23.25" customHeight="1" hidden="1">
      <c r="A15" s="105" t="s">
        <v>125</v>
      </c>
      <c r="B15" s="106"/>
      <c r="C15" s="106"/>
      <c r="D15" s="107">
        <f t="shared" si="0"/>
        <v>0</v>
      </c>
      <c r="E15" s="108"/>
      <c r="F15" s="106"/>
      <c r="G15" s="109">
        <f t="shared" si="1"/>
        <v>0</v>
      </c>
      <c r="H15" s="111"/>
    </row>
    <row r="16" spans="1:8" ht="23.25" customHeight="1" hidden="1">
      <c r="A16" s="105" t="s">
        <v>126</v>
      </c>
      <c r="B16" s="106"/>
      <c r="C16" s="106"/>
      <c r="D16" s="107">
        <f t="shared" si="0"/>
        <v>0</v>
      </c>
      <c r="E16" s="108"/>
      <c r="F16" s="106"/>
      <c r="G16" s="109">
        <f t="shared" si="1"/>
        <v>0</v>
      </c>
      <c r="H16" s="110"/>
    </row>
    <row r="17" spans="1:8" ht="23.25" customHeight="1" hidden="1">
      <c r="A17" s="105" t="s">
        <v>127</v>
      </c>
      <c r="B17" s="106"/>
      <c r="C17" s="106"/>
      <c r="D17" s="107">
        <f t="shared" si="0"/>
        <v>0</v>
      </c>
      <c r="E17" s="108"/>
      <c r="F17" s="106"/>
      <c r="G17" s="109">
        <f t="shared" si="1"/>
        <v>0</v>
      </c>
      <c r="H17" s="110"/>
    </row>
    <row r="18" spans="1:8" ht="23.25" customHeight="1" hidden="1">
      <c r="A18" s="105" t="s">
        <v>128</v>
      </c>
      <c r="B18" s="106"/>
      <c r="C18" s="106"/>
      <c r="D18" s="107">
        <f t="shared" si="0"/>
        <v>0</v>
      </c>
      <c r="E18" s="108"/>
      <c r="F18" s="106"/>
      <c r="G18" s="109">
        <f t="shared" si="1"/>
        <v>0</v>
      </c>
      <c r="H18" s="110"/>
    </row>
    <row r="19" spans="1:8" ht="23.25" customHeight="1">
      <c r="A19" s="112" t="s">
        <v>129</v>
      </c>
      <c r="B19" s="113">
        <f>SUM(B10:B18)</f>
        <v>599</v>
      </c>
      <c r="C19" s="113">
        <f>SUM(C10:C18)</f>
        <v>613</v>
      </c>
      <c r="D19" s="114">
        <f t="shared" si="0"/>
        <v>-14</v>
      </c>
      <c r="E19" s="115">
        <f>SUM(E10:E18)</f>
        <v>609</v>
      </c>
      <c r="F19" s="113">
        <f>SUM(F10:F18)</f>
        <v>589</v>
      </c>
      <c r="G19" s="116">
        <f t="shared" si="1"/>
        <v>20</v>
      </c>
      <c r="H19" s="110"/>
    </row>
    <row r="20" spans="1:8" ht="13.5">
      <c r="A20" s="117" t="s">
        <v>130</v>
      </c>
      <c r="B20" s="106"/>
      <c r="C20" s="106"/>
      <c r="D20" s="118"/>
      <c r="E20" s="108"/>
      <c r="F20" s="106"/>
      <c r="G20" s="119"/>
      <c r="H20" s="111"/>
    </row>
    <row r="21" spans="1:8" ht="28.5" customHeight="1">
      <c r="A21" s="105" t="s">
        <v>131</v>
      </c>
      <c r="B21" s="106"/>
      <c r="C21" s="106">
        <v>14</v>
      </c>
      <c r="D21" s="107">
        <f aca="true" t="shared" si="2" ref="D21:D27">B21-C21</f>
        <v>-14</v>
      </c>
      <c r="E21" s="108"/>
      <c r="F21" s="106">
        <v>47</v>
      </c>
      <c r="G21" s="109">
        <f aca="true" t="shared" si="3" ref="G21:G27">E21-F21</f>
        <v>-47</v>
      </c>
      <c r="H21" s="110"/>
    </row>
    <row r="22" spans="1:8" ht="28.5" customHeight="1" hidden="1">
      <c r="A22" s="105" t="s">
        <v>132</v>
      </c>
      <c r="B22" s="106"/>
      <c r="C22" s="106"/>
      <c r="D22" s="107">
        <f t="shared" si="2"/>
        <v>0</v>
      </c>
      <c r="E22" s="108"/>
      <c r="F22" s="106"/>
      <c r="G22" s="109">
        <f t="shared" si="3"/>
        <v>0</v>
      </c>
      <c r="H22" s="111"/>
    </row>
    <row r="23" spans="1:8" ht="28.5" customHeight="1" hidden="1">
      <c r="A23" s="105" t="s">
        <v>123</v>
      </c>
      <c r="B23" s="106"/>
      <c r="C23" s="106"/>
      <c r="D23" s="107">
        <f t="shared" si="2"/>
        <v>0</v>
      </c>
      <c r="E23" s="108"/>
      <c r="F23" s="106"/>
      <c r="G23" s="109">
        <f t="shared" si="3"/>
        <v>0</v>
      </c>
      <c r="H23" s="111"/>
    </row>
    <row r="24" spans="1:8" ht="28.5" customHeight="1" hidden="1">
      <c r="A24" s="105" t="s">
        <v>133</v>
      </c>
      <c r="B24" s="106"/>
      <c r="C24" s="106"/>
      <c r="D24" s="107">
        <f t="shared" si="2"/>
        <v>0</v>
      </c>
      <c r="E24" s="108"/>
      <c r="F24" s="106"/>
      <c r="G24" s="109">
        <f t="shared" si="3"/>
        <v>0</v>
      </c>
      <c r="H24" s="111"/>
    </row>
    <row r="25" spans="1:8" ht="28.5" customHeight="1" hidden="1">
      <c r="A25" s="105" t="s">
        <v>126</v>
      </c>
      <c r="B25" s="106"/>
      <c r="C25" s="106"/>
      <c r="D25" s="107">
        <f t="shared" si="2"/>
        <v>0</v>
      </c>
      <c r="E25" s="108"/>
      <c r="F25" s="106"/>
      <c r="G25" s="109">
        <f t="shared" si="3"/>
        <v>0</v>
      </c>
      <c r="H25" s="111"/>
    </row>
    <row r="26" spans="1:8" ht="28.5" customHeight="1" hidden="1">
      <c r="A26" s="105" t="s">
        <v>134</v>
      </c>
      <c r="B26" s="106"/>
      <c r="C26" s="106"/>
      <c r="D26" s="107">
        <f t="shared" si="2"/>
        <v>0</v>
      </c>
      <c r="E26" s="108"/>
      <c r="F26" s="106"/>
      <c r="G26" s="109">
        <f t="shared" si="3"/>
        <v>0</v>
      </c>
      <c r="H26" s="111"/>
    </row>
    <row r="27" spans="1:8" ht="28.5" customHeight="1">
      <c r="A27" s="112" t="s">
        <v>135</v>
      </c>
      <c r="B27" s="113">
        <f>SUM(B21:B26)</f>
        <v>0</v>
      </c>
      <c r="C27" s="113">
        <f>SUM(C21:C26)</f>
        <v>14</v>
      </c>
      <c r="D27" s="114">
        <f t="shared" si="2"/>
        <v>-14</v>
      </c>
      <c r="E27" s="115">
        <f>SUM(E21:E26)</f>
        <v>0</v>
      </c>
      <c r="F27" s="113">
        <f>SUM(F21:F26)</f>
        <v>47</v>
      </c>
      <c r="G27" s="116">
        <f t="shared" si="3"/>
        <v>-47</v>
      </c>
      <c r="H27" s="110"/>
    </row>
    <row r="28" spans="1:8" ht="16.5" customHeight="1" hidden="1">
      <c r="A28" s="117" t="s">
        <v>136</v>
      </c>
      <c r="B28" s="106"/>
      <c r="C28" s="106"/>
      <c r="D28" s="120"/>
      <c r="E28" s="108"/>
      <c r="F28" s="106"/>
      <c r="G28" s="121"/>
      <c r="H28" s="122"/>
    </row>
    <row r="29" spans="1:8" ht="12.75" customHeight="1" hidden="1">
      <c r="A29" s="105" t="s">
        <v>137</v>
      </c>
      <c r="B29" s="106"/>
      <c r="C29" s="106"/>
      <c r="D29" s="107">
        <f aca="true" t="shared" si="4" ref="D29:D37">B29-C29</f>
        <v>0</v>
      </c>
      <c r="E29" s="108"/>
      <c r="F29" s="106"/>
      <c r="G29" s="109">
        <f aca="true" t="shared" si="5" ref="G29:G37">E29-F29</f>
        <v>0</v>
      </c>
      <c r="H29" s="123"/>
    </row>
    <row r="30" spans="1:8" ht="12.75" customHeight="1" hidden="1">
      <c r="A30" s="105" t="s">
        <v>138</v>
      </c>
      <c r="B30" s="106"/>
      <c r="C30" s="106"/>
      <c r="D30" s="107">
        <f t="shared" si="4"/>
        <v>0</v>
      </c>
      <c r="E30" s="108"/>
      <c r="F30" s="106"/>
      <c r="G30" s="109">
        <f t="shared" si="5"/>
        <v>0</v>
      </c>
      <c r="H30" s="123"/>
    </row>
    <row r="31" spans="1:8" ht="12.75" customHeight="1" hidden="1">
      <c r="A31" s="105" t="s">
        <v>139</v>
      </c>
      <c r="B31" s="106"/>
      <c r="C31" s="106"/>
      <c r="D31" s="107">
        <f t="shared" si="4"/>
        <v>0</v>
      </c>
      <c r="E31" s="108"/>
      <c r="F31" s="106"/>
      <c r="G31" s="109">
        <f t="shared" si="5"/>
        <v>0</v>
      </c>
      <c r="H31" s="123"/>
    </row>
    <row r="32" spans="1:8" ht="12.75" customHeight="1" hidden="1">
      <c r="A32" s="105" t="s">
        <v>140</v>
      </c>
      <c r="B32" s="106"/>
      <c r="C32" s="106"/>
      <c r="D32" s="107">
        <f t="shared" si="4"/>
        <v>0</v>
      </c>
      <c r="E32" s="108"/>
      <c r="F32" s="106"/>
      <c r="G32" s="109">
        <f t="shared" si="5"/>
        <v>0</v>
      </c>
      <c r="H32" s="123"/>
    </row>
    <row r="33" spans="1:8" ht="16.5" customHeight="1" hidden="1">
      <c r="A33" s="105" t="s">
        <v>141</v>
      </c>
      <c r="B33" s="106"/>
      <c r="C33" s="106"/>
      <c r="D33" s="107">
        <f t="shared" si="4"/>
        <v>0</v>
      </c>
      <c r="E33" s="108"/>
      <c r="F33" s="106"/>
      <c r="G33" s="109">
        <f t="shared" si="5"/>
        <v>0</v>
      </c>
      <c r="H33" s="124"/>
    </row>
    <row r="34" spans="1:8" ht="12.75" customHeight="1" hidden="1">
      <c r="A34" s="105" t="s">
        <v>126</v>
      </c>
      <c r="B34" s="106"/>
      <c r="C34" s="106"/>
      <c r="D34" s="107">
        <f t="shared" si="4"/>
        <v>0</v>
      </c>
      <c r="E34" s="108"/>
      <c r="F34" s="106"/>
      <c r="G34" s="109">
        <f t="shared" si="5"/>
        <v>0</v>
      </c>
      <c r="H34" s="111"/>
    </row>
    <row r="35" spans="1:8" ht="12.75" customHeight="1" hidden="1">
      <c r="A35" s="105" t="s">
        <v>142</v>
      </c>
      <c r="B35" s="106"/>
      <c r="C35" s="106"/>
      <c r="D35" s="107">
        <f t="shared" si="4"/>
        <v>0</v>
      </c>
      <c r="E35" s="108"/>
      <c r="F35" s="106"/>
      <c r="G35" s="109">
        <f t="shared" si="5"/>
        <v>0</v>
      </c>
      <c r="H35" s="111"/>
    </row>
    <row r="36" spans="1:8" ht="23.25" customHeight="1">
      <c r="A36" s="112" t="s">
        <v>143</v>
      </c>
      <c r="B36" s="113">
        <f>SUM(B29:B35)</f>
        <v>0</v>
      </c>
      <c r="C36" s="113">
        <f>SUM(C29:C35)</f>
        <v>0</v>
      </c>
      <c r="D36" s="114">
        <f t="shared" si="4"/>
        <v>0</v>
      </c>
      <c r="E36" s="115">
        <f>SUM(E29:E35)</f>
        <v>0</v>
      </c>
      <c r="F36" s="113">
        <f>SUM(F29:F35)</f>
        <v>0</v>
      </c>
      <c r="G36" s="116">
        <f t="shared" si="5"/>
        <v>0</v>
      </c>
      <c r="H36" s="111"/>
    </row>
    <row r="37" spans="1:8" ht="23.25" customHeight="1">
      <c r="A37" s="117" t="s">
        <v>144</v>
      </c>
      <c r="B37" s="125">
        <f>B19+B27+B36</f>
        <v>599</v>
      </c>
      <c r="C37" s="125">
        <f>C19+C27+C36</f>
        <v>627</v>
      </c>
      <c r="D37" s="126">
        <f t="shared" si="4"/>
        <v>-28</v>
      </c>
      <c r="E37" s="127">
        <f>E19+E27+E36</f>
        <v>609</v>
      </c>
      <c r="F37" s="125">
        <f>F19+F27+F36</f>
        <v>636</v>
      </c>
      <c r="G37" s="128">
        <f t="shared" si="5"/>
        <v>-27</v>
      </c>
      <c r="H37" s="111"/>
    </row>
    <row r="38" spans="1:8" ht="23.25" customHeight="1">
      <c r="A38" s="117" t="s">
        <v>145</v>
      </c>
      <c r="B38" s="180">
        <v>172</v>
      </c>
      <c r="C38" s="180"/>
      <c r="D38" s="180"/>
      <c r="E38" s="181">
        <v>157</v>
      </c>
      <c r="F38" s="181"/>
      <c r="G38" s="181"/>
      <c r="H38" s="111"/>
    </row>
    <row r="39" spans="1:8" ht="23.25" customHeight="1">
      <c r="A39" s="129" t="s">
        <v>146</v>
      </c>
      <c r="B39" s="182">
        <f>+B38+D37</f>
        <v>144</v>
      </c>
      <c r="C39" s="182"/>
      <c r="D39" s="182"/>
      <c r="E39" s="183">
        <f>+G37+E38</f>
        <v>130</v>
      </c>
      <c r="F39" s="183"/>
      <c r="G39" s="183"/>
      <c r="H39" s="130"/>
    </row>
    <row r="40" spans="4:8" ht="12.75">
      <c r="D40" s="131">
        <f>B39-БАЛАНС!D36</f>
        <v>0</v>
      </c>
      <c r="G40" s="131">
        <f>E39-БАЛАНС!E36</f>
        <v>0</v>
      </c>
      <c r="H40" s="132"/>
    </row>
    <row r="41" spans="1:8" ht="12.75" customHeight="1">
      <c r="A41" s="133" t="s">
        <v>182</v>
      </c>
      <c r="B41" s="47"/>
      <c r="C41" s="134" t="s">
        <v>60</v>
      </c>
      <c r="D41" s="133"/>
      <c r="E41" s="179" t="s">
        <v>147</v>
      </c>
      <c r="F41" s="179"/>
      <c r="G41" s="47"/>
      <c r="H41" s="132"/>
    </row>
    <row r="42" spans="1:8" ht="25.5" customHeight="1">
      <c r="A42" s="135">
        <f>ОПР!A33</f>
        <v>0</v>
      </c>
      <c r="B42" s="47"/>
      <c r="C42" s="47"/>
      <c r="D42" s="136" t="str">
        <f>'[1]БАЛАНС лв_'!D76</f>
        <v>/Галина Христова/</v>
      </c>
      <c r="E42" s="47"/>
      <c r="F42" s="47"/>
      <c r="H42" s="137" t="str">
        <f>'[1]БАЛАНС лв_'!I76</f>
        <v>/д-р Галинка Павлова/</v>
      </c>
    </row>
    <row r="43" ht="12.75">
      <c r="H43" s="44"/>
    </row>
    <row r="44" ht="12.75">
      <c r="H44" s="138"/>
    </row>
    <row r="45" ht="12.75">
      <c r="H45" s="92"/>
    </row>
    <row r="46" ht="12.75">
      <c r="H46" s="92"/>
    </row>
    <row r="47" ht="12.75">
      <c r="H47" s="92"/>
    </row>
    <row r="48" ht="12.75">
      <c r="H48" s="92"/>
    </row>
  </sheetData>
  <sheetProtection selectLockedCells="1" selectUnlockedCells="1"/>
  <mergeCells count="13">
    <mergeCell ref="E41:F41"/>
    <mergeCell ref="B38:D38"/>
    <mergeCell ref="E38:G38"/>
    <mergeCell ref="B39:D39"/>
    <mergeCell ref="E39:G39"/>
    <mergeCell ref="A6:A7"/>
    <mergeCell ref="B6:D6"/>
    <mergeCell ref="E6:G6"/>
    <mergeCell ref="H6:H8"/>
    <mergeCell ref="A1:G1"/>
    <mergeCell ref="A2:G2"/>
    <mergeCell ref="A3:G3"/>
    <mergeCell ref="A4:G4"/>
  </mergeCells>
  <printOptions/>
  <pageMargins left="0.4701388888888889" right="0.11805555555555555" top="0.6104166666666666" bottom="0.40902777777777777" header="0.3402777777777778" footer="0.14027777777777778"/>
  <pageSetup horizontalDpi="300" verticalDpi="300" orientation="landscape" paperSize="9" scale="105" r:id="rId1"/>
  <headerFooter alignWithMargins="0">
    <oddHeader>&amp;RПриложение № 1 към НСС 7</oddHeader>
    <oddFooter>&amp;RСтр. 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7">
      <selection activeCell="H18" sqref="H18"/>
    </sheetView>
  </sheetViews>
  <sheetFormatPr defaultColWidth="9.140625" defaultRowHeight="12.75"/>
  <cols>
    <col min="1" max="1" width="31.8515625" style="51" customWidth="1"/>
    <col min="2" max="2" width="23.421875" style="51" customWidth="1"/>
    <col min="3" max="4" width="7.00390625" style="51" customWidth="1"/>
    <col min="5" max="5" width="3.140625" style="51" customWidth="1"/>
    <col min="6" max="6" width="30.00390625" style="51" customWidth="1"/>
    <col min="7" max="7" width="16.421875" style="51" customWidth="1"/>
    <col min="8" max="9" width="7.00390625" style="51" customWidth="1"/>
    <col min="10" max="10" width="3.140625" style="51" customWidth="1"/>
    <col min="11" max="13" width="8.00390625" style="51" customWidth="1"/>
    <col min="14" max="14" width="15.7109375" style="51" customWidth="1"/>
    <col min="15" max="16384" width="8.00390625" style="51" customWidth="1"/>
  </cols>
  <sheetData>
    <row r="1" spans="1:10" ht="15.75" customHeight="1">
      <c r="A1" s="184" t="s">
        <v>63</v>
      </c>
      <c r="B1" s="184"/>
      <c r="C1" s="184"/>
      <c r="D1" s="184"/>
      <c r="E1" s="184"/>
      <c r="F1" s="184"/>
      <c r="G1" s="184"/>
      <c r="H1" s="184"/>
      <c r="I1" s="184"/>
      <c r="J1" s="50"/>
    </row>
    <row r="2" spans="1:10" ht="15.75" customHeight="1">
      <c r="A2" s="185" t="s">
        <v>64</v>
      </c>
      <c r="B2" s="185"/>
      <c r="C2" s="185"/>
      <c r="D2" s="185"/>
      <c r="E2" s="185"/>
      <c r="F2" s="185"/>
      <c r="G2" s="185"/>
      <c r="H2" s="185"/>
      <c r="I2" s="185"/>
      <c r="J2" s="53"/>
    </row>
    <row r="3" spans="1:10" s="54" customFormat="1" ht="15.75" customHeight="1">
      <c r="A3" s="185" t="str">
        <f>БАЛАНС!A3</f>
        <v>на "ДКЦ V Варна Света Екатерина "ЕООД</v>
      </c>
      <c r="B3" s="185"/>
      <c r="C3" s="185"/>
      <c r="D3" s="185"/>
      <c r="E3" s="185"/>
      <c r="F3" s="185"/>
      <c r="G3" s="185"/>
      <c r="H3" s="185"/>
      <c r="I3" s="185"/>
      <c r="J3" s="52"/>
    </row>
    <row r="4" spans="1:10" s="54" customFormat="1" ht="15.75" customHeight="1">
      <c r="A4" s="185" t="s">
        <v>180</v>
      </c>
      <c r="B4" s="185"/>
      <c r="C4" s="185"/>
      <c r="D4" s="185"/>
      <c r="E4" s="185"/>
      <c r="F4" s="185"/>
      <c r="G4" s="185"/>
      <c r="H4" s="185"/>
      <c r="I4" s="185"/>
      <c r="J4" s="52"/>
    </row>
    <row r="5" s="54" customFormat="1" ht="7.5" customHeight="1"/>
    <row r="6" spans="1:10" s="55" customFormat="1" ht="13.5" customHeight="1">
      <c r="A6" s="190" t="s">
        <v>65</v>
      </c>
      <c r="B6" s="190"/>
      <c r="C6" s="186" t="s">
        <v>5</v>
      </c>
      <c r="D6" s="186"/>
      <c r="E6" s="187" t="s">
        <v>2</v>
      </c>
      <c r="F6" s="191" t="s">
        <v>66</v>
      </c>
      <c r="G6" s="191"/>
      <c r="H6" s="186" t="s">
        <v>5</v>
      </c>
      <c r="I6" s="186"/>
      <c r="J6" s="187" t="s">
        <v>2</v>
      </c>
    </row>
    <row r="7" spans="1:10" s="54" customFormat="1" ht="49.5" customHeight="1">
      <c r="A7" s="190"/>
      <c r="B7" s="190"/>
      <c r="C7" s="56" t="s">
        <v>67</v>
      </c>
      <c r="D7" s="59" t="s">
        <v>68</v>
      </c>
      <c r="E7" s="187"/>
      <c r="F7" s="191"/>
      <c r="G7" s="191"/>
      <c r="H7" s="56" t="s">
        <v>67</v>
      </c>
      <c r="I7" s="59" t="s">
        <v>68</v>
      </c>
      <c r="J7" s="187"/>
    </row>
    <row r="8" spans="1:10" s="54" customFormat="1" ht="12.75" customHeight="1">
      <c r="A8" s="188" t="s">
        <v>8</v>
      </c>
      <c r="B8" s="188"/>
      <c r="C8" s="60">
        <v>1</v>
      </c>
      <c r="D8" s="61">
        <v>2</v>
      </c>
      <c r="E8" s="62"/>
      <c r="F8" s="189" t="s">
        <v>69</v>
      </c>
      <c r="G8" s="189"/>
      <c r="H8" s="60">
        <v>1</v>
      </c>
      <c r="I8" s="61">
        <v>2</v>
      </c>
      <c r="J8" s="62"/>
    </row>
    <row r="9" spans="1:10" s="55" customFormat="1" ht="13.5" customHeight="1">
      <c r="A9" s="192" t="s">
        <v>70</v>
      </c>
      <c r="B9" s="192"/>
      <c r="C9" s="63"/>
      <c r="D9" s="64"/>
      <c r="E9" s="65"/>
      <c r="F9" s="193" t="s">
        <v>71</v>
      </c>
      <c r="G9" s="193"/>
      <c r="H9" s="63"/>
      <c r="I9" s="64"/>
      <c r="J9" s="65"/>
    </row>
    <row r="10" spans="1:10" s="55" customFormat="1" ht="12" customHeight="1">
      <c r="A10" s="194" t="s">
        <v>72</v>
      </c>
      <c r="B10" s="194"/>
      <c r="C10" s="66">
        <f>SUM(C11:C12)</f>
        <v>97</v>
      </c>
      <c r="D10" s="66">
        <f>SUM(D11:D12)</f>
        <v>98</v>
      </c>
      <c r="E10" s="67"/>
      <c r="F10" s="195" t="s">
        <v>73</v>
      </c>
      <c r="G10" s="195"/>
      <c r="H10" s="63">
        <v>611</v>
      </c>
      <c r="I10" s="63">
        <v>584</v>
      </c>
      <c r="J10" s="65"/>
    </row>
    <row r="11" spans="1:10" s="55" customFormat="1" ht="12">
      <c r="A11" s="196" t="s">
        <v>74</v>
      </c>
      <c r="B11" s="196"/>
      <c r="C11" s="68">
        <v>55</v>
      </c>
      <c r="D11" s="68">
        <v>57</v>
      </c>
      <c r="E11" s="67"/>
      <c r="F11" s="197" t="s">
        <v>75</v>
      </c>
      <c r="G11" s="197"/>
      <c r="H11" s="69"/>
      <c r="I11" s="69"/>
      <c r="J11" s="67"/>
    </row>
    <row r="12" spans="1:10" s="55" customFormat="1" ht="13.5" customHeight="1">
      <c r="A12" s="196" t="s">
        <v>76</v>
      </c>
      <c r="B12" s="196"/>
      <c r="C12" s="68">
        <v>42</v>
      </c>
      <c r="D12" s="68">
        <v>41</v>
      </c>
      <c r="E12" s="67"/>
      <c r="F12" s="198" t="s">
        <v>77</v>
      </c>
      <c r="G12" s="198"/>
      <c r="H12" s="68">
        <v>586</v>
      </c>
      <c r="I12" s="68">
        <v>561</v>
      </c>
      <c r="J12" s="67"/>
    </row>
    <row r="13" spans="1:10" s="55" customFormat="1" ht="12" customHeight="1">
      <c r="A13" s="199" t="s">
        <v>78</v>
      </c>
      <c r="B13" s="199"/>
      <c r="C13" s="63">
        <f>SUM(C14:C15)</f>
        <v>477</v>
      </c>
      <c r="D13" s="63">
        <f>SUM(D14:D15)</f>
        <v>406</v>
      </c>
      <c r="E13" s="65"/>
      <c r="F13" s="200" t="s">
        <v>79</v>
      </c>
      <c r="G13" s="200"/>
      <c r="H13" s="70"/>
      <c r="I13" s="70"/>
      <c r="J13" s="65"/>
    </row>
    <row r="14" spans="1:10" s="55" customFormat="1" ht="12.75" customHeight="1">
      <c r="A14" s="196" t="s">
        <v>80</v>
      </c>
      <c r="B14" s="196"/>
      <c r="C14" s="71">
        <v>408</v>
      </c>
      <c r="D14" s="71">
        <v>377</v>
      </c>
      <c r="E14" s="65"/>
      <c r="F14" s="200" t="s">
        <v>81</v>
      </c>
      <c r="G14" s="200"/>
      <c r="H14" s="70"/>
      <c r="I14" s="70"/>
      <c r="J14" s="65"/>
    </row>
    <row r="15" spans="1:10" s="55" customFormat="1" ht="12" customHeight="1">
      <c r="A15" s="201" t="s">
        <v>82</v>
      </c>
      <c r="B15" s="201"/>
      <c r="C15" s="68">
        <v>69</v>
      </c>
      <c r="D15" s="68">
        <v>29</v>
      </c>
      <c r="E15" s="67"/>
      <c r="F15" s="202" t="s">
        <v>83</v>
      </c>
      <c r="G15" s="202"/>
      <c r="H15" s="68">
        <v>25</v>
      </c>
      <c r="I15" s="68">
        <v>23</v>
      </c>
      <c r="J15" s="67"/>
    </row>
    <row r="16" spans="1:10" s="55" customFormat="1" ht="13.5" customHeight="1">
      <c r="A16" s="203" t="s">
        <v>84</v>
      </c>
      <c r="B16" s="203"/>
      <c r="C16" s="63">
        <v>29</v>
      </c>
      <c r="D16" s="63">
        <v>62</v>
      </c>
      <c r="E16" s="65"/>
      <c r="F16" s="198" t="s">
        <v>85</v>
      </c>
      <c r="G16" s="198"/>
      <c r="H16" s="68"/>
      <c r="I16" s="68"/>
      <c r="J16" s="67"/>
    </row>
    <row r="17" spans="1:10" s="55" customFormat="1" ht="24" customHeight="1">
      <c r="A17" s="194" t="s">
        <v>86</v>
      </c>
      <c r="B17" s="194"/>
      <c r="C17" s="63">
        <v>29</v>
      </c>
      <c r="D17" s="63">
        <v>29</v>
      </c>
      <c r="E17" s="65"/>
      <c r="F17" s="204" t="s">
        <v>87</v>
      </c>
      <c r="G17" s="204"/>
      <c r="H17" s="63">
        <v>611</v>
      </c>
      <c r="I17" s="63">
        <v>584</v>
      </c>
      <c r="J17" s="65"/>
    </row>
    <row r="18" spans="1:10" s="55" customFormat="1" ht="12.75" customHeight="1">
      <c r="A18" s="205" t="s">
        <v>88</v>
      </c>
      <c r="B18" s="205"/>
      <c r="C18" s="68">
        <v>29</v>
      </c>
      <c r="D18" s="68">
        <v>29</v>
      </c>
      <c r="E18" s="67"/>
      <c r="F18" s="206" t="s">
        <v>89</v>
      </c>
      <c r="G18" s="206"/>
      <c r="H18" s="66"/>
      <c r="I18" s="66">
        <v>1</v>
      </c>
      <c r="J18" s="67"/>
    </row>
    <row r="19" spans="1:10" s="55" customFormat="1" ht="12" customHeight="1">
      <c r="A19" s="194" t="s">
        <v>90</v>
      </c>
      <c r="B19" s="194"/>
      <c r="C19" s="66">
        <v>6</v>
      </c>
      <c r="D19" s="66">
        <v>6</v>
      </c>
      <c r="E19" s="67"/>
      <c r="F19" s="207" t="s">
        <v>91</v>
      </c>
      <c r="G19" s="207"/>
      <c r="H19" s="70"/>
      <c r="I19" s="70"/>
      <c r="J19" s="67"/>
    </row>
    <row r="20" spans="1:10" s="55" customFormat="1" ht="12" customHeight="1">
      <c r="A20" s="208" t="s">
        <v>92</v>
      </c>
      <c r="B20" s="208"/>
      <c r="C20" s="66">
        <f>0+C10+C13+C16+C19</f>
        <v>609</v>
      </c>
      <c r="D20" s="66">
        <f>0+D10+D13+D16+D19</f>
        <v>572</v>
      </c>
      <c r="E20" s="67"/>
      <c r="F20" s="202" t="s">
        <v>93</v>
      </c>
      <c r="G20" s="202"/>
      <c r="H20" s="63">
        <f>0+0+H18</f>
        <v>0</v>
      </c>
      <c r="I20" s="63">
        <f>0+0+I18</f>
        <v>1</v>
      </c>
      <c r="J20" s="65"/>
    </row>
    <row r="21" spans="1:10" s="55" customFormat="1" ht="12">
      <c r="A21" s="203" t="s">
        <v>94</v>
      </c>
      <c r="B21" s="203"/>
      <c r="C21" s="66">
        <v>2</v>
      </c>
      <c r="D21" s="66">
        <v>8</v>
      </c>
      <c r="E21" s="72"/>
      <c r="F21" s="199"/>
      <c r="G21" s="199"/>
      <c r="H21" s="209"/>
      <c r="I21" s="209"/>
      <c r="J21" s="72"/>
    </row>
    <row r="22" spans="1:10" s="55" customFormat="1" ht="13.5" customHeight="1">
      <c r="A22" s="210" t="s">
        <v>95</v>
      </c>
      <c r="B22" s="210"/>
      <c r="C22" s="66">
        <f>0+C21</f>
        <v>2</v>
      </c>
      <c r="D22" s="66">
        <f>0+D21</f>
        <v>8</v>
      </c>
      <c r="E22" s="72"/>
      <c r="F22" s="199"/>
      <c r="G22" s="199"/>
      <c r="H22" s="209"/>
      <c r="I22" s="209"/>
      <c r="J22" s="72"/>
    </row>
    <row r="23" spans="1:10" s="55" customFormat="1" ht="12" customHeight="1">
      <c r="A23" s="210" t="s">
        <v>96</v>
      </c>
      <c r="B23" s="210"/>
      <c r="C23" s="66">
        <f>+C22+C20</f>
        <v>611</v>
      </c>
      <c r="D23" s="66">
        <f>+D22+D20</f>
        <v>580</v>
      </c>
      <c r="E23" s="73"/>
      <c r="F23" s="211" t="s">
        <v>97</v>
      </c>
      <c r="G23" s="211"/>
      <c r="H23" s="74">
        <f>+H20+H17</f>
        <v>611</v>
      </c>
      <c r="I23" s="74">
        <f>+I20+I17</f>
        <v>585</v>
      </c>
      <c r="J23" s="73"/>
    </row>
    <row r="24" spans="1:10" s="55" customFormat="1" ht="13.5" customHeight="1">
      <c r="A24" s="194" t="s">
        <v>98</v>
      </c>
      <c r="B24" s="194"/>
      <c r="C24" s="66"/>
      <c r="D24" s="66">
        <v>5</v>
      </c>
      <c r="E24" s="67"/>
      <c r="F24" s="200" t="s">
        <v>99</v>
      </c>
      <c r="G24" s="200"/>
      <c r="H24" s="75">
        <f>IF(C23&gt;H23,C23-H23,0)</f>
        <v>0</v>
      </c>
      <c r="I24" s="75">
        <f>IF(D23&gt;I23,D23-I23,0)</f>
        <v>0</v>
      </c>
      <c r="J24" s="67"/>
    </row>
    <row r="25" spans="1:10" s="55" customFormat="1" ht="13.5" customHeight="1">
      <c r="A25" s="210" t="s">
        <v>100</v>
      </c>
      <c r="B25" s="210"/>
      <c r="C25" s="66">
        <f>C23+0</f>
        <v>611</v>
      </c>
      <c r="D25" s="66">
        <v>585</v>
      </c>
      <c r="E25" s="67"/>
      <c r="F25" s="212" t="s">
        <v>101</v>
      </c>
      <c r="G25" s="212"/>
      <c r="H25" s="66">
        <f>+H23+0</f>
        <v>611</v>
      </c>
      <c r="I25" s="66">
        <f>+I23+0</f>
        <v>585</v>
      </c>
      <c r="J25" s="67"/>
    </row>
    <row r="26" spans="1:10" s="55" customFormat="1" ht="13.5" customHeight="1">
      <c r="A26" s="199" t="s">
        <v>102</v>
      </c>
      <c r="B26" s="199"/>
      <c r="C26" s="66"/>
      <c r="D26" s="66"/>
      <c r="E26" s="67"/>
      <c r="F26" s="213" t="s">
        <v>103</v>
      </c>
      <c r="G26" s="213"/>
      <c r="H26" s="75">
        <f>IF(C25&gt;H25,C25-H25,0)</f>
        <v>0</v>
      </c>
      <c r="I26" s="75">
        <f>IF(D25&gt;I25,D25-I25,0)</f>
        <v>0</v>
      </c>
      <c r="J26" s="67"/>
    </row>
    <row r="27" spans="1:10" s="55" customFormat="1" ht="13.5" customHeight="1">
      <c r="A27" s="199" t="s">
        <v>104</v>
      </c>
      <c r="B27" s="199"/>
      <c r="C27" s="68"/>
      <c r="D27" s="68"/>
      <c r="E27" s="67"/>
      <c r="F27" s="214"/>
      <c r="G27" s="214"/>
      <c r="H27" s="209"/>
      <c r="I27" s="209"/>
      <c r="J27" s="67"/>
    </row>
    <row r="28" spans="1:10" s="55" customFormat="1" ht="13.5" customHeight="1" hidden="1">
      <c r="A28" s="199" t="s">
        <v>105</v>
      </c>
      <c r="B28" s="199"/>
      <c r="C28" s="68"/>
      <c r="D28" s="68"/>
      <c r="E28" s="67"/>
      <c r="F28" s="214"/>
      <c r="G28" s="214"/>
      <c r="H28" s="209"/>
      <c r="I28" s="209"/>
      <c r="J28" s="67"/>
    </row>
    <row r="29" spans="1:10" s="55" customFormat="1" ht="14.25" customHeight="1">
      <c r="A29" s="192" t="s">
        <v>106</v>
      </c>
      <c r="B29" s="192"/>
      <c r="C29" s="66"/>
      <c r="D29" s="66"/>
      <c r="E29" s="67"/>
      <c r="F29" s="216" t="s">
        <v>107</v>
      </c>
      <c r="G29" s="216"/>
      <c r="H29" s="75">
        <f>IF(C25+C27+C28&gt;H25,C25-H25+C27+C28,0)</f>
        <v>0</v>
      </c>
      <c r="I29" s="75">
        <f>IF(D25+D27+D28&gt;I25,D25-I25+D27+D28,0)</f>
        <v>0</v>
      </c>
      <c r="J29" s="67"/>
    </row>
    <row r="30" spans="1:10" s="55" customFormat="1" ht="13.5" customHeight="1">
      <c r="A30" s="217" t="s">
        <v>108</v>
      </c>
      <c r="B30" s="217"/>
      <c r="C30" s="76">
        <f>C25+C27+C28+C29</f>
        <v>611</v>
      </c>
      <c r="D30" s="76">
        <f>D25+D27+D28+D29</f>
        <v>585</v>
      </c>
      <c r="E30" s="77"/>
      <c r="F30" s="218" t="s">
        <v>109</v>
      </c>
      <c r="G30" s="218"/>
      <c r="H30" s="76">
        <f>+H25+H29</f>
        <v>611</v>
      </c>
      <c r="I30" s="76">
        <f>+I25+I29</f>
        <v>585</v>
      </c>
      <c r="J30" s="77"/>
    </row>
    <row r="31" spans="2:9" s="55" customFormat="1" ht="16.5" customHeight="1">
      <c r="B31" s="78"/>
      <c r="C31" s="78">
        <f>IF(H25&gt;(C25+C27+C28),БАЛАНС!I19-C29,0)</f>
        <v>0</v>
      </c>
      <c r="D31" s="78">
        <f>IF(I25&gt;(D25+D27+D28),БАЛАНС!J19-D29,0)</f>
        <v>0</v>
      </c>
      <c r="E31" s="78"/>
      <c r="F31" s="78"/>
      <c r="G31" s="78"/>
      <c r="H31" s="78">
        <f>IF(H25&lt;(C25+C27+C28),БАЛАНС!I19+H29,0)</f>
        <v>0</v>
      </c>
      <c r="I31" s="78">
        <f>IF(I25&lt;(D25+D27+D28),БАЛАНС!J19+I29,0)</f>
        <v>0</v>
      </c>
    </row>
    <row r="32" spans="1:10" s="55" customFormat="1" ht="26.25" customHeight="1">
      <c r="A32" s="79" t="s">
        <v>183</v>
      </c>
      <c r="B32" s="80"/>
      <c r="C32" s="80"/>
      <c r="D32" s="80"/>
      <c r="E32" s="81" t="s">
        <v>60</v>
      </c>
      <c r="F32" s="80"/>
      <c r="G32" s="82" t="s">
        <v>110</v>
      </c>
      <c r="H32" s="83"/>
      <c r="I32" s="83"/>
      <c r="J32" s="83"/>
    </row>
    <row r="33" spans="1:10" s="55" customFormat="1" ht="15.75" customHeight="1">
      <c r="A33" s="215">
        <f>БАЛАНС!A44</f>
        <v>0</v>
      </c>
      <c r="B33" s="215"/>
      <c r="C33" s="83"/>
      <c r="D33" s="83"/>
      <c r="E33" s="83"/>
      <c r="F33" s="84" t="str">
        <f>'[1]БАЛАНС лв_'!D76</f>
        <v>/Галина Христова/</v>
      </c>
      <c r="G33" s="85"/>
      <c r="H33" s="83"/>
      <c r="I33" s="83"/>
      <c r="J33" s="86" t="str">
        <f>'[1]БАЛАНС лв_'!I76</f>
        <v>/д-р Галинка Павлова/</v>
      </c>
    </row>
    <row r="34" spans="1:10" s="83" customFormat="1" ht="12.75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s="83" customFormat="1" ht="12.7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="54" customFormat="1" ht="12"/>
    <row r="37" s="54" customFormat="1" ht="12"/>
    <row r="38" spans="1:10" s="54" customFormat="1" ht="12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s="54" customFormat="1" ht="12">
      <c r="A39" s="51"/>
      <c r="B39" s="51"/>
      <c r="C39" s="51"/>
      <c r="D39" s="51"/>
      <c r="E39" s="51"/>
      <c r="F39" s="51"/>
      <c r="G39" s="51"/>
      <c r="H39" s="51"/>
      <c r="I39" s="51"/>
      <c r="J39" s="51"/>
    </row>
  </sheetData>
  <sheetProtection selectLockedCells="1" selectUnlockedCells="1"/>
  <mergeCells count="59">
    <mergeCell ref="A33:B33"/>
    <mergeCell ref="A29:B29"/>
    <mergeCell ref="F29:G29"/>
    <mergeCell ref="A30:B30"/>
    <mergeCell ref="F30:G30"/>
    <mergeCell ref="A27:B27"/>
    <mergeCell ref="F27:G28"/>
    <mergeCell ref="H27:H28"/>
    <mergeCell ref="I27:I28"/>
    <mergeCell ref="A28:B28"/>
    <mergeCell ref="A25:B25"/>
    <mergeCell ref="F25:G25"/>
    <mergeCell ref="A26:B26"/>
    <mergeCell ref="F26:G26"/>
    <mergeCell ref="A23:B23"/>
    <mergeCell ref="F23:G23"/>
    <mergeCell ref="A24:B24"/>
    <mergeCell ref="F24:G24"/>
    <mergeCell ref="A21:B21"/>
    <mergeCell ref="F21:G22"/>
    <mergeCell ref="H21:H22"/>
    <mergeCell ref="I21:I22"/>
    <mergeCell ref="A22:B22"/>
    <mergeCell ref="A19:B19"/>
    <mergeCell ref="F19:G19"/>
    <mergeCell ref="A20:B20"/>
    <mergeCell ref="F20:G20"/>
    <mergeCell ref="A17:B17"/>
    <mergeCell ref="F17:G17"/>
    <mergeCell ref="A18:B18"/>
    <mergeCell ref="F18:G18"/>
    <mergeCell ref="A15:B15"/>
    <mergeCell ref="F15:G15"/>
    <mergeCell ref="A16:B16"/>
    <mergeCell ref="F16:G16"/>
    <mergeCell ref="A13:B13"/>
    <mergeCell ref="F13:G13"/>
    <mergeCell ref="A14:B14"/>
    <mergeCell ref="F14:G14"/>
    <mergeCell ref="A11:B11"/>
    <mergeCell ref="F11:G11"/>
    <mergeCell ref="A12:B12"/>
    <mergeCell ref="F12:G12"/>
    <mergeCell ref="A9:B9"/>
    <mergeCell ref="F9:G9"/>
    <mergeCell ref="A10:B10"/>
    <mergeCell ref="F10:G10"/>
    <mergeCell ref="H6:I6"/>
    <mergeCell ref="J6:J7"/>
    <mergeCell ref="A8:B8"/>
    <mergeCell ref="F8:G8"/>
    <mergeCell ref="A6:B7"/>
    <mergeCell ref="C6:D6"/>
    <mergeCell ref="E6:E7"/>
    <mergeCell ref="F6:G7"/>
    <mergeCell ref="A1:I1"/>
    <mergeCell ref="A2:I2"/>
    <mergeCell ref="A3:I3"/>
    <mergeCell ref="A4:I4"/>
  </mergeCells>
  <printOptions/>
  <pageMargins left="0.22013888888888888" right="0.20972222222222223" top="0.6902777777777778" bottom="0.35" header="0.49027777777777776" footer="0.14027777777777778"/>
  <pageSetup horizontalDpi="300" verticalDpi="300" orientation="landscape" paperSize="9" r:id="rId1"/>
  <headerFooter alignWithMargins="0">
    <oddHeader>&amp;R&amp;8НСС 1 -Приложение 3</oddHeader>
    <oddFooter>&amp;RСтр.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workbookViewId="0" topLeftCell="A1">
      <selection activeCell="A5" sqref="A5"/>
    </sheetView>
  </sheetViews>
  <sheetFormatPr defaultColWidth="9.140625" defaultRowHeight="12.75"/>
  <cols>
    <col min="1" max="1" width="18.8515625" style="1" customWidth="1"/>
    <col min="2" max="2" width="13.00390625" style="1" customWidth="1"/>
    <col min="3" max="3" width="25.8515625" style="1" customWidth="1"/>
    <col min="4" max="4" width="9.00390625" style="1" customWidth="1"/>
    <col min="5" max="5" width="7.421875" style="1" customWidth="1"/>
    <col min="6" max="6" width="3.140625" style="1" customWidth="1"/>
    <col min="7" max="7" width="19.57421875" style="1" customWidth="1"/>
    <col min="8" max="8" width="28.7109375" style="1" customWidth="1"/>
    <col min="9" max="10" width="7.421875" style="1" customWidth="1"/>
    <col min="11" max="11" width="3.140625" style="1" customWidth="1"/>
    <col min="12" max="16384" width="8.00390625" style="1" customWidth="1"/>
  </cols>
  <sheetData>
    <row r="1" spans="1:10" ht="12.7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2.75">
      <c r="A2" s="219"/>
      <c r="B2" s="219"/>
      <c r="C2" s="219"/>
      <c r="D2" s="219"/>
      <c r="E2" s="219"/>
      <c r="F2" s="219"/>
      <c r="G2" s="219"/>
      <c r="H2" s="219"/>
      <c r="I2" s="219"/>
      <c r="J2" s="219"/>
    </row>
    <row r="3" spans="1:10" ht="15.75">
      <c r="A3" s="220" t="str">
        <f>"на "&amp;'[1]Данни за фирмата'!B2</f>
        <v>на "ДКЦ V Варна Света Екатерина "ЕООД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s="3" customFormat="1" ht="12.75" customHeight="1">
      <c r="A4" s="221" t="s">
        <v>184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3" s="3" customFormat="1" ht="7.5" customHeight="1">
      <c r="A5" s="4"/>
      <c r="B5" s="5"/>
      <c r="C5" s="6"/>
    </row>
    <row r="6" spans="1:9" s="3" customFormat="1" ht="3" customHeight="1">
      <c r="A6" s="4"/>
      <c r="B6" s="4"/>
      <c r="C6" s="7"/>
      <c r="D6" s="7"/>
      <c r="E6" s="7"/>
      <c r="F6" s="7"/>
      <c r="G6" s="7"/>
      <c r="H6" s="7"/>
      <c r="I6" s="6"/>
    </row>
    <row r="7" spans="1:11" s="3" customFormat="1" ht="12">
      <c r="A7" s="222" t="s">
        <v>1</v>
      </c>
      <c r="B7" s="222"/>
      <c r="C7" s="222"/>
      <c r="D7" s="222"/>
      <c r="E7" s="222"/>
      <c r="F7" s="223" t="s">
        <v>2</v>
      </c>
      <c r="G7" s="224" t="s">
        <v>3</v>
      </c>
      <c r="H7" s="224"/>
      <c r="I7" s="224"/>
      <c r="J7" s="224"/>
      <c r="K7" s="223" t="s">
        <v>2</v>
      </c>
    </row>
    <row r="8" spans="1:11" s="3" customFormat="1" ht="15.75" customHeight="1">
      <c r="A8" s="225" t="s">
        <v>4</v>
      </c>
      <c r="B8" s="225"/>
      <c r="C8" s="225"/>
      <c r="D8" s="226" t="s">
        <v>5</v>
      </c>
      <c r="E8" s="226"/>
      <c r="F8" s="223"/>
      <c r="G8" s="227" t="s">
        <v>4</v>
      </c>
      <c r="H8" s="227"/>
      <c r="I8" s="226" t="s">
        <v>5</v>
      </c>
      <c r="J8" s="226"/>
      <c r="K8" s="223"/>
    </row>
    <row r="9" spans="1:11" s="3" customFormat="1" ht="52.5" customHeight="1">
      <c r="A9" s="225"/>
      <c r="B9" s="225"/>
      <c r="C9" s="225"/>
      <c r="D9" s="8" t="s">
        <v>6</v>
      </c>
      <c r="E9" s="8" t="s">
        <v>7</v>
      </c>
      <c r="F9" s="223"/>
      <c r="G9" s="227"/>
      <c r="H9" s="227"/>
      <c r="I9" s="8" t="s">
        <v>6</v>
      </c>
      <c r="J9" s="8" t="s">
        <v>7</v>
      </c>
      <c r="K9" s="223"/>
    </row>
    <row r="10" spans="1:11" s="3" customFormat="1" ht="12">
      <c r="A10" s="228" t="s">
        <v>8</v>
      </c>
      <c r="B10" s="228"/>
      <c r="C10" s="228"/>
      <c r="D10" s="9">
        <v>1</v>
      </c>
      <c r="E10" s="9">
        <v>2</v>
      </c>
      <c r="F10" s="10"/>
      <c r="G10" s="229" t="s">
        <v>8</v>
      </c>
      <c r="H10" s="229"/>
      <c r="I10" s="9">
        <v>1</v>
      </c>
      <c r="J10" s="9">
        <v>2</v>
      </c>
      <c r="K10" s="11"/>
    </row>
    <row r="11" spans="1:11" s="3" customFormat="1" ht="12">
      <c r="A11" s="230" t="s">
        <v>9</v>
      </c>
      <c r="B11" s="230"/>
      <c r="C11" s="230"/>
      <c r="D11" s="12"/>
      <c r="E11" s="12"/>
      <c r="F11" s="13"/>
      <c r="G11" s="231" t="s">
        <v>10</v>
      </c>
      <c r="H11" s="231"/>
      <c r="I11" s="12"/>
      <c r="J11" s="12"/>
      <c r="K11" s="14"/>
    </row>
    <row r="12" spans="1:11" s="3" customFormat="1" ht="12" customHeight="1">
      <c r="A12" s="232" t="s">
        <v>11</v>
      </c>
      <c r="B12" s="232"/>
      <c r="C12" s="232"/>
      <c r="D12" s="12"/>
      <c r="E12" s="12"/>
      <c r="F12" s="13"/>
      <c r="G12" s="233" t="s">
        <v>12</v>
      </c>
      <c r="H12" s="233"/>
      <c r="I12" s="12">
        <v>348</v>
      </c>
      <c r="J12" s="12">
        <v>348</v>
      </c>
      <c r="K12" s="14"/>
    </row>
    <row r="13" spans="1:11" s="3" customFormat="1" ht="12" customHeight="1">
      <c r="A13" s="234" t="s">
        <v>13</v>
      </c>
      <c r="B13" s="234"/>
      <c r="C13" s="234"/>
      <c r="D13" s="12"/>
      <c r="E13" s="12"/>
      <c r="F13" s="13"/>
      <c r="G13" s="233" t="s">
        <v>14</v>
      </c>
      <c r="H13" s="233"/>
      <c r="I13" s="12">
        <v>6</v>
      </c>
      <c r="J13" s="12">
        <v>6</v>
      </c>
      <c r="K13" s="14"/>
    </row>
    <row r="14" spans="1:11" s="3" customFormat="1" ht="12.75" customHeight="1">
      <c r="A14" s="235" t="s">
        <v>15</v>
      </c>
      <c r="B14" s="235"/>
      <c r="C14" s="235"/>
      <c r="D14" s="15"/>
      <c r="E14" s="15"/>
      <c r="F14" s="13"/>
      <c r="G14" s="236" t="s">
        <v>16</v>
      </c>
      <c r="H14" s="236"/>
      <c r="I14" s="12">
        <v>21</v>
      </c>
      <c r="J14" s="12">
        <v>21</v>
      </c>
      <c r="K14" s="14"/>
    </row>
    <row r="15" spans="1:11" s="3" customFormat="1" ht="12" customHeight="1">
      <c r="A15" s="237" t="s">
        <v>17</v>
      </c>
      <c r="B15" s="237"/>
      <c r="C15" s="237"/>
      <c r="D15" s="15"/>
      <c r="E15" s="15"/>
      <c r="F15" s="13"/>
      <c r="G15" s="238" t="s">
        <v>18</v>
      </c>
      <c r="H15" s="238"/>
      <c r="I15" s="16">
        <v>21</v>
      </c>
      <c r="J15" s="16">
        <v>21</v>
      </c>
      <c r="K15" s="14"/>
    </row>
    <row r="16" spans="1:11" s="3" customFormat="1" ht="12" customHeight="1">
      <c r="A16" s="234" t="s">
        <v>19</v>
      </c>
      <c r="B16" s="234"/>
      <c r="C16" s="234"/>
      <c r="D16" s="16"/>
      <c r="E16" s="16"/>
      <c r="F16" s="13"/>
      <c r="G16" s="239" t="s">
        <v>20</v>
      </c>
      <c r="H16" s="239"/>
      <c r="I16" s="17">
        <v>100</v>
      </c>
      <c r="J16" s="17">
        <v>93</v>
      </c>
      <c r="K16" s="14"/>
    </row>
    <row r="17" spans="1:11" s="3" customFormat="1" ht="12" customHeight="1">
      <c r="A17" s="240" t="s">
        <v>21</v>
      </c>
      <c r="B17" s="240"/>
      <c r="C17" s="240"/>
      <c r="D17" s="16">
        <v>76</v>
      </c>
      <c r="E17" s="16">
        <v>81</v>
      </c>
      <c r="F17" s="13"/>
      <c r="G17" s="236" t="s">
        <v>22</v>
      </c>
      <c r="H17" s="236"/>
      <c r="I17" s="18">
        <v>100</v>
      </c>
      <c r="J17" s="18">
        <v>93</v>
      </c>
      <c r="K17" s="14"/>
    </row>
    <row r="18" spans="1:11" s="3" customFormat="1" ht="12" customHeight="1">
      <c r="A18" s="240" t="s">
        <v>23</v>
      </c>
      <c r="B18" s="240"/>
      <c r="C18" s="240"/>
      <c r="D18" s="12">
        <v>76</v>
      </c>
      <c r="E18" s="12">
        <v>81</v>
      </c>
      <c r="F18" s="13"/>
      <c r="G18" s="238" t="s">
        <v>24</v>
      </c>
      <c r="H18" s="238"/>
      <c r="I18" s="17">
        <v>100</v>
      </c>
      <c r="J18" s="17">
        <f>SUM(J17:J17)</f>
        <v>93</v>
      </c>
      <c r="K18" s="14"/>
    </row>
    <row r="19" spans="1:11" s="3" customFormat="1" ht="12">
      <c r="A19" s="240" t="s">
        <v>25</v>
      </c>
      <c r="B19" s="240"/>
      <c r="C19" s="240"/>
      <c r="D19" s="12">
        <v>190</v>
      </c>
      <c r="E19" s="12">
        <v>207</v>
      </c>
      <c r="F19" s="13"/>
      <c r="G19" s="241" t="s">
        <v>26</v>
      </c>
      <c r="H19" s="241"/>
      <c r="I19" s="19"/>
      <c r="J19" s="18">
        <v>5</v>
      </c>
      <c r="K19" s="14"/>
    </row>
    <row r="20" spans="1:11" s="3" customFormat="1" ht="12">
      <c r="A20" s="240" t="s">
        <v>27</v>
      </c>
      <c r="B20" s="240"/>
      <c r="C20" s="240"/>
      <c r="D20" s="15">
        <v>60</v>
      </c>
      <c r="E20" s="15">
        <v>73</v>
      </c>
      <c r="F20" s="13"/>
      <c r="G20" s="238" t="s">
        <v>28</v>
      </c>
      <c r="H20" s="238"/>
      <c r="I20" s="20">
        <f>+I12+I13+I15+I18+I19</f>
        <v>475</v>
      </c>
      <c r="J20" s="20">
        <f>+J12+J13+J15+J18+J19</f>
        <v>473</v>
      </c>
      <c r="K20" s="14"/>
    </row>
    <row r="21" spans="1:11" s="3" customFormat="1" ht="12" customHeight="1">
      <c r="A21" s="237" t="s">
        <v>29</v>
      </c>
      <c r="B21" s="237"/>
      <c r="C21" s="237"/>
      <c r="D21" s="21">
        <f>SUM(D18:D20)</f>
        <v>326</v>
      </c>
      <c r="E21" s="21">
        <f>+E20+E19+E17</f>
        <v>361</v>
      </c>
      <c r="F21" s="22"/>
      <c r="G21" s="231" t="s">
        <v>30</v>
      </c>
      <c r="H21" s="231"/>
      <c r="I21" s="21"/>
      <c r="J21" s="21"/>
      <c r="K21" s="14"/>
    </row>
    <row r="22" spans="1:11" s="3" customFormat="1" ht="12.75" customHeight="1">
      <c r="A22" s="242" t="s">
        <v>31</v>
      </c>
      <c r="B22" s="242"/>
      <c r="C22" s="242"/>
      <c r="D22" s="12">
        <f>3+3</f>
        <v>6</v>
      </c>
      <c r="E22" s="12"/>
      <c r="F22" s="13"/>
      <c r="G22" s="243" t="s">
        <v>32</v>
      </c>
      <c r="H22" s="243"/>
      <c r="I22" s="23"/>
      <c r="J22" s="23"/>
      <c r="K22" s="14"/>
    </row>
    <row r="23" spans="1:11" s="3" customFormat="1" ht="12">
      <c r="A23" s="237" t="s">
        <v>33</v>
      </c>
      <c r="B23" s="237"/>
      <c r="C23" s="237"/>
      <c r="D23" s="21">
        <f>D22+D21+D15</f>
        <v>332</v>
      </c>
      <c r="E23" s="21">
        <f>E22+E21+E15</f>
        <v>361</v>
      </c>
      <c r="F23" s="22"/>
      <c r="G23" s="244" t="s">
        <v>34</v>
      </c>
      <c r="H23" s="244"/>
      <c r="I23" s="21">
        <f>+I22</f>
        <v>0</v>
      </c>
      <c r="J23" s="21">
        <f>+J22</f>
        <v>0</v>
      </c>
      <c r="K23" s="14"/>
    </row>
    <row r="24" spans="1:11" s="3" customFormat="1" ht="12">
      <c r="A24" s="232" t="s">
        <v>35</v>
      </c>
      <c r="B24" s="232"/>
      <c r="C24" s="232"/>
      <c r="D24" s="21"/>
      <c r="E24" s="21"/>
      <c r="F24" s="22"/>
      <c r="G24" s="231" t="s">
        <v>36</v>
      </c>
      <c r="H24" s="231"/>
      <c r="I24" s="21"/>
      <c r="J24" s="21"/>
      <c r="K24" s="14"/>
    </row>
    <row r="25" spans="1:11" s="3" customFormat="1" ht="12.75" customHeight="1">
      <c r="A25" s="245" t="s">
        <v>37</v>
      </c>
      <c r="B25" s="245"/>
      <c r="C25" s="245"/>
      <c r="D25" s="21"/>
      <c r="E25" s="21"/>
      <c r="F25" s="22"/>
      <c r="G25" s="236" t="s">
        <v>38</v>
      </c>
      <c r="H25" s="236"/>
      <c r="I25" s="24">
        <v>1</v>
      </c>
      <c r="J25" s="24">
        <v>1</v>
      </c>
      <c r="K25" s="14"/>
    </row>
    <row r="26" spans="1:11" s="3" customFormat="1" ht="12">
      <c r="A26" s="240" t="s">
        <v>39</v>
      </c>
      <c r="B26" s="240"/>
      <c r="C26" s="240"/>
      <c r="D26" s="23">
        <v>46</v>
      </c>
      <c r="E26" s="23">
        <v>38</v>
      </c>
      <c r="F26" s="22"/>
      <c r="G26" s="246" t="s">
        <v>40</v>
      </c>
      <c r="H26" s="246"/>
      <c r="I26" s="23">
        <v>1</v>
      </c>
      <c r="J26" s="23">
        <v>1</v>
      </c>
      <c r="K26" s="14"/>
    </row>
    <row r="27" spans="1:11" s="3" customFormat="1" ht="12">
      <c r="A27" s="237" t="s">
        <v>17</v>
      </c>
      <c r="B27" s="237"/>
      <c r="C27" s="237"/>
      <c r="D27" s="21">
        <f>D26</f>
        <v>46</v>
      </c>
      <c r="E27" s="21">
        <f>E26</f>
        <v>38</v>
      </c>
      <c r="F27" s="22"/>
      <c r="G27" s="240" t="s">
        <v>41</v>
      </c>
      <c r="H27" s="240"/>
      <c r="I27" s="23"/>
      <c r="J27" s="23"/>
      <c r="K27" s="14"/>
    </row>
    <row r="28" spans="1:11" s="3" customFormat="1" ht="12.75" customHeight="1">
      <c r="A28" s="234" t="s">
        <v>42</v>
      </c>
      <c r="B28" s="234"/>
      <c r="C28" s="234"/>
      <c r="D28" s="21"/>
      <c r="E28" s="21"/>
      <c r="F28" s="22"/>
      <c r="G28" s="247" t="s">
        <v>40</v>
      </c>
      <c r="H28" s="247"/>
      <c r="I28" s="23"/>
      <c r="J28" s="23"/>
      <c r="K28" s="14"/>
    </row>
    <row r="29" spans="1:11" s="3" customFormat="1" ht="12">
      <c r="A29" s="240" t="s">
        <v>43</v>
      </c>
      <c r="B29" s="240"/>
      <c r="C29" s="240"/>
      <c r="D29" s="23">
        <v>109</v>
      </c>
      <c r="E29" s="23">
        <v>81</v>
      </c>
      <c r="F29" s="22"/>
      <c r="G29" s="236" t="s">
        <v>44</v>
      </c>
      <c r="H29" s="236"/>
      <c r="I29" s="25">
        <v>144</v>
      </c>
      <c r="J29" s="25">
        <v>109</v>
      </c>
      <c r="K29" s="26"/>
    </row>
    <row r="30" spans="1:11" s="3" customFormat="1" ht="12">
      <c r="A30" s="240" t="s">
        <v>45</v>
      </c>
      <c r="B30" s="240"/>
      <c r="C30" s="240"/>
      <c r="D30" s="15">
        <v>6</v>
      </c>
      <c r="E30" s="12">
        <v>5</v>
      </c>
      <c r="F30" s="13"/>
      <c r="G30" s="246" t="s">
        <v>40</v>
      </c>
      <c r="H30" s="246"/>
      <c r="I30" s="27">
        <v>144</v>
      </c>
      <c r="J30" s="27">
        <v>109</v>
      </c>
      <c r="K30" s="26"/>
    </row>
    <row r="31" spans="1:11" s="3" customFormat="1" ht="12">
      <c r="A31" s="248" t="s">
        <v>46</v>
      </c>
      <c r="B31" s="248"/>
      <c r="C31" s="248"/>
      <c r="D31" s="12"/>
      <c r="E31" s="12"/>
      <c r="F31" s="13"/>
      <c r="G31" s="236" t="s">
        <v>47</v>
      </c>
      <c r="H31" s="236"/>
      <c r="I31" s="27">
        <v>105</v>
      </c>
      <c r="J31" s="27">
        <v>57</v>
      </c>
      <c r="K31" s="26"/>
    </row>
    <row r="32" spans="1:13" s="3" customFormat="1" ht="12">
      <c r="A32" s="237" t="s">
        <v>29</v>
      </c>
      <c r="B32" s="237"/>
      <c r="C32" s="237"/>
      <c r="D32" s="16">
        <f>+D29+D30</f>
        <v>115</v>
      </c>
      <c r="E32" s="16">
        <f>+E29+E30</f>
        <v>86</v>
      </c>
      <c r="F32" s="13"/>
      <c r="G32" s="246" t="s">
        <v>40</v>
      </c>
      <c r="H32" s="246"/>
      <c r="I32" s="15">
        <v>105</v>
      </c>
      <c r="J32" s="15">
        <v>57</v>
      </c>
      <c r="K32" s="26"/>
      <c r="L32" s="28"/>
      <c r="M32" s="28"/>
    </row>
    <row r="33" spans="1:13" s="3" customFormat="1" ht="12">
      <c r="A33" s="234" t="s">
        <v>48</v>
      </c>
      <c r="B33" s="234"/>
      <c r="C33" s="234"/>
      <c r="D33" s="16"/>
      <c r="E33" s="16"/>
      <c r="F33" s="13"/>
      <c r="G33" s="236" t="s">
        <v>49</v>
      </c>
      <c r="H33" s="236"/>
      <c r="I33" s="27">
        <v>25</v>
      </c>
      <c r="J33" s="27">
        <v>19</v>
      </c>
      <c r="K33" s="26"/>
      <c r="L33" s="28"/>
      <c r="M33" s="28"/>
    </row>
    <row r="34" spans="1:13" s="3" customFormat="1" ht="12">
      <c r="A34" s="248" t="s">
        <v>50</v>
      </c>
      <c r="B34" s="248"/>
      <c r="C34" s="248"/>
      <c r="D34" s="12">
        <v>3</v>
      </c>
      <c r="E34" s="12">
        <v>3</v>
      </c>
      <c r="F34" s="13"/>
      <c r="G34" s="246" t="s">
        <v>40</v>
      </c>
      <c r="H34" s="246"/>
      <c r="I34" s="15">
        <v>25</v>
      </c>
      <c r="J34" s="15">
        <v>19</v>
      </c>
      <c r="K34" s="26"/>
      <c r="L34" s="28"/>
      <c r="M34" s="28"/>
    </row>
    <row r="35" spans="1:13" s="3" customFormat="1" ht="12">
      <c r="A35" s="248" t="s">
        <v>51</v>
      </c>
      <c r="B35" s="248"/>
      <c r="C35" s="248"/>
      <c r="D35" s="12">
        <v>141</v>
      </c>
      <c r="E35" s="12">
        <v>127</v>
      </c>
      <c r="F35" s="13"/>
      <c r="G35" s="236" t="s">
        <v>52</v>
      </c>
      <c r="H35" s="236"/>
      <c r="I35" s="27">
        <v>12</v>
      </c>
      <c r="J35" s="27">
        <v>11</v>
      </c>
      <c r="K35" s="26"/>
      <c r="L35" s="28"/>
      <c r="M35" s="28"/>
    </row>
    <row r="36" spans="1:13" s="3" customFormat="1" ht="12">
      <c r="A36" s="237" t="s">
        <v>18</v>
      </c>
      <c r="B36" s="237"/>
      <c r="C36" s="237"/>
      <c r="D36" s="16">
        <f>SUM(D34:D35)</f>
        <v>144</v>
      </c>
      <c r="E36" s="16">
        <f>SUM(E34:E35)</f>
        <v>130</v>
      </c>
      <c r="F36" s="13"/>
      <c r="G36" s="246" t="s">
        <v>40</v>
      </c>
      <c r="H36" s="246"/>
      <c r="I36" s="12">
        <v>12</v>
      </c>
      <c r="J36" s="12">
        <v>11</v>
      </c>
      <c r="K36" s="26"/>
      <c r="L36" s="28"/>
      <c r="M36" s="28"/>
    </row>
    <row r="37" spans="1:13" s="3" customFormat="1" ht="12">
      <c r="A37" s="237" t="s">
        <v>53</v>
      </c>
      <c r="B37" s="237"/>
      <c r="C37" s="237"/>
      <c r="D37" s="16">
        <f>+D27+D32+D36</f>
        <v>305</v>
      </c>
      <c r="E37" s="16">
        <f>+E27+E32+E36</f>
        <v>254</v>
      </c>
      <c r="F37" s="13"/>
      <c r="G37" s="238" t="s">
        <v>54</v>
      </c>
      <c r="H37" s="238"/>
      <c r="I37" s="16">
        <f>+I25+I27+I29</f>
        <v>145</v>
      </c>
      <c r="J37" s="16">
        <f>+J25+J29+J27</f>
        <v>110</v>
      </c>
      <c r="K37" s="26"/>
      <c r="L37" s="28"/>
      <c r="M37" s="28"/>
    </row>
    <row r="38" spans="1:13" s="3" customFormat="1" ht="12">
      <c r="A38" s="232" t="s">
        <v>55</v>
      </c>
      <c r="B38" s="232"/>
      <c r="C38" s="232"/>
      <c r="D38" s="12">
        <v>33</v>
      </c>
      <c r="E38" s="12">
        <v>4</v>
      </c>
      <c r="F38" s="13"/>
      <c r="G38" s="251" t="s">
        <v>40</v>
      </c>
      <c r="H38" s="251"/>
      <c r="I38" s="16">
        <v>145</v>
      </c>
      <c r="J38" s="16">
        <v>110</v>
      </c>
      <c r="K38" s="26"/>
      <c r="L38" s="28"/>
      <c r="M38" s="28"/>
    </row>
    <row r="39" spans="1:13" s="3" customFormat="1" ht="12.75" customHeight="1">
      <c r="A39" s="29"/>
      <c r="B39" s="2"/>
      <c r="C39" s="30"/>
      <c r="D39" s="31"/>
      <c r="E39" s="31"/>
      <c r="F39" s="32"/>
      <c r="G39" s="252" t="s">
        <v>56</v>
      </c>
      <c r="H39" s="252"/>
      <c r="I39" s="16">
        <v>50</v>
      </c>
      <c r="J39" s="16">
        <v>36</v>
      </c>
      <c r="K39" s="26"/>
      <c r="L39" s="28"/>
      <c r="M39" s="28"/>
    </row>
    <row r="40" spans="1:13" s="3" customFormat="1" ht="12">
      <c r="A40" s="34"/>
      <c r="B40" s="35"/>
      <c r="C40" s="36"/>
      <c r="D40" s="37"/>
      <c r="E40" s="37"/>
      <c r="F40" s="38"/>
      <c r="G40" s="236" t="s">
        <v>57</v>
      </c>
      <c r="H40" s="236"/>
      <c r="I40" s="12">
        <v>50</v>
      </c>
      <c r="J40" s="12">
        <v>36</v>
      </c>
      <c r="K40" s="26"/>
      <c r="L40" s="28"/>
      <c r="M40" s="28"/>
    </row>
    <row r="41" spans="1:13" s="3" customFormat="1" ht="12">
      <c r="A41" s="249" t="s">
        <v>58</v>
      </c>
      <c r="B41" s="249"/>
      <c r="C41" s="249"/>
      <c r="D41" s="39">
        <f>+D11+D23+D37+D38</f>
        <v>670</v>
      </c>
      <c r="E41" s="39">
        <f>+E11+E23+E37+E38</f>
        <v>619</v>
      </c>
      <c r="F41" s="40"/>
      <c r="G41" s="250" t="s">
        <v>59</v>
      </c>
      <c r="H41" s="250"/>
      <c r="I41" s="39">
        <f>+I20+I23+I37+I39</f>
        <v>670</v>
      </c>
      <c r="J41" s="39">
        <f>+J20+J23+J37+J39</f>
        <v>619</v>
      </c>
      <c r="K41" s="41"/>
      <c r="L41" s="28"/>
      <c r="M41" s="28"/>
    </row>
    <row r="42" spans="4:13" s="3" customFormat="1" ht="12">
      <c r="D42" s="42">
        <f>D41-I41</f>
        <v>0</v>
      </c>
      <c r="E42" s="42">
        <f>E41-J41</f>
        <v>0</v>
      </c>
      <c r="F42" s="42"/>
      <c r="I42" s="28"/>
      <c r="J42" s="28"/>
      <c r="K42" s="28"/>
      <c r="L42" s="28"/>
      <c r="M42" s="28"/>
    </row>
    <row r="43" spans="1:13" s="3" customFormat="1" ht="12.75">
      <c r="A43" s="43" t="s">
        <v>62</v>
      </c>
      <c r="B43" s="49">
        <v>42551</v>
      </c>
      <c r="D43" s="44"/>
      <c r="F43" s="45" t="s">
        <v>60</v>
      </c>
      <c r="G43" s="44"/>
      <c r="H43" s="46" t="s">
        <v>61</v>
      </c>
      <c r="I43" s="44"/>
      <c r="J43" s="44"/>
      <c r="K43" s="44"/>
      <c r="L43" s="28"/>
      <c r="M43" s="28"/>
    </row>
    <row r="44" spans="1:13" s="3" customFormat="1" ht="12.75">
      <c r="A44" s="47"/>
      <c r="B44" s="44"/>
      <c r="C44" s="44"/>
      <c r="E44" s="47"/>
      <c r="G44" s="47" t="str">
        <f>"/"&amp;'[1]Данни за фирмата'!B5&amp;"/"</f>
        <v>/Галина Христова/</v>
      </c>
      <c r="H44" s="44"/>
      <c r="I44" s="44" t="str">
        <f>"/"&amp;'[1]Данни за фирмата'!B6&amp;"/"</f>
        <v>/д-р Галинка Павлова/</v>
      </c>
      <c r="J44" s="44"/>
      <c r="K44" s="44"/>
      <c r="L44" s="28"/>
      <c r="M44" s="28"/>
    </row>
    <row r="45" spans="4:13" s="3" customFormat="1" ht="12">
      <c r="D45" s="28"/>
      <c r="E45" s="28"/>
      <c r="F45" s="28"/>
      <c r="I45" s="28"/>
      <c r="J45" s="28"/>
      <c r="K45" s="28"/>
      <c r="L45" s="28"/>
      <c r="M45" s="28"/>
    </row>
    <row r="46" spans="4:13" s="3" customFormat="1" ht="18" customHeight="1">
      <c r="D46" s="28"/>
      <c r="E46" s="28"/>
      <c r="F46" s="28"/>
      <c r="I46" s="28"/>
      <c r="J46" s="28"/>
      <c r="K46" s="28"/>
      <c r="L46" s="28"/>
      <c r="M46" s="28"/>
    </row>
    <row r="47" spans="4:13" s="3" customFormat="1" ht="12">
      <c r="D47" s="28"/>
      <c r="E47" s="28"/>
      <c r="F47" s="28"/>
      <c r="I47" s="28"/>
      <c r="J47" s="28"/>
      <c r="K47" s="28"/>
      <c r="L47" s="28"/>
      <c r="M47" s="28"/>
    </row>
    <row r="48" spans="4:13" s="3" customFormat="1" ht="12">
      <c r="D48" s="28"/>
      <c r="E48" s="28"/>
      <c r="F48" s="28"/>
      <c r="I48" s="28"/>
      <c r="J48" s="28"/>
      <c r="K48" s="28"/>
      <c r="L48" s="28"/>
      <c r="M48" s="28"/>
    </row>
    <row r="49" spans="4:13" s="3" customFormat="1" ht="12">
      <c r="D49" s="28"/>
      <c r="E49" s="28"/>
      <c r="F49" s="28"/>
      <c r="I49" s="28"/>
      <c r="J49" s="28"/>
      <c r="K49" s="28"/>
      <c r="L49" s="28"/>
      <c r="M49" s="28"/>
    </row>
    <row r="50" spans="4:13" s="3" customFormat="1" ht="12">
      <c r="D50" s="28"/>
      <c r="E50" s="28"/>
      <c r="F50" s="28"/>
      <c r="I50" s="28"/>
      <c r="J50" s="28"/>
      <c r="K50" s="28"/>
      <c r="L50" s="28"/>
      <c r="M50" s="28"/>
    </row>
    <row r="51" spans="1:11" s="44" customFormat="1" ht="12.75">
      <c r="A51" s="1"/>
      <c r="B51" s="1"/>
      <c r="C51" s="1"/>
      <c r="D51" s="48"/>
      <c r="E51" s="48"/>
      <c r="F51" s="48"/>
      <c r="G51" s="1"/>
      <c r="H51" s="1"/>
      <c r="I51" s="48"/>
      <c r="J51" s="48"/>
      <c r="K51" s="48"/>
    </row>
    <row r="52" spans="1:11" s="44" customFormat="1" ht="12.75">
      <c r="A52" s="1"/>
      <c r="B52" s="1"/>
      <c r="C52" s="1"/>
      <c r="D52" s="48"/>
      <c r="E52" s="48"/>
      <c r="F52" s="48"/>
      <c r="G52" s="1"/>
      <c r="H52" s="1"/>
      <c r="I52" s="48"/>
      <c r="J52" s="48"/>
      <c r="K52" s="48"/>
    </row>
    <row r="53" spans="1:13" s="3" customFormat="1" ht="12.75">
      <c r="A53" s="1"/>
      <c r="B53" s="1"/>
      <c r="C53" s="1"/>
      <c r="D53" s="48"/>
      <c r="E53" s="48"/>
      <c r="F53" s="48"/>
      <c r="G53" s="1"/>
      <c r="H53" s="1"/>
      <c r="I53" s="48"/>
      <c r="J53" s="48"/>
      <c r="K53" s="48"/>
      <c r="L53" s="28"/>
      <c r="M53" s="28"/>
    </row>
    <row r="54" spans="1:13" s="3" customFormat="1" ht="12.75">
      <c r="A54" s="1"/>
      <c r="B54" s="1"/>
      <c r="C54" s="1"/>
      <c r="D54" s="48"/>
      <c r="E54" s="48"/>
      <c r="F54" s="48"/>
      <c r="G54" s="1"/>
      <c r="H54" s="1"/>
      <c r="I54" s="48"/>
      <c r="J54" s="48"/>
      <c r="K54" s="48"/>
      <c r="L54" s="28"/>
      <c r="M54" s="28"/>
    </row>
    <row r="55" spans="1:13" s="3" customFormat="1" ht="12.75">
      <c r="A55" s="1"/>
      <c r="B55" s="1"/>
      <c r="C55" s="1"/>
      <c r="D55" s="48"/>
      <c r="E55" s="48"/>
      <c r="F55" s="48"/>
      <c r="G55" s="1"/>
      <c r="H55" s="1"/>
      <c r="I55" s="48"/>
      <c r="J55" s="48"/>
      <c r="K55" s="48"/>
      <c r="L55" s="28"/>
      <c r="M55" s="28"/>
    </row>
    <row r="56" spans="1:13" s="3" customFormat="1" ht="12.75">
      <c r="A56" s="1"/>
      <c r="B56" s="1"/>
      <c r="C56" s="1"/>
      <c r="D56" s="48"/>
      <c r="E56" s="48"/>
      <c r="F56" s="48"/>
      <c r="G56" s="1"/>
      <c r="H56" s="1"/>
      <c r="I56" s="48"/>
      <c r="J56" s="48"/>
      <c r="K56" s="48"/>
      <c r="L56" s="28"/>
      <c r="M56" s="28"/>
    </row>
    <row r="57" spans="1:13" s="3" customFormat="1" ht="12.75">
      <c r="A57" s="1"/>
      <c r="B57" s="1"/>
      <c r="C57" s="1"/>
      <c r="D57" s="48"/>
      <c r="E57" s="48"/>
      <c r="F57" s="48"/>
      <c r="G57" s="1"/>
      <c r="H57" s="1"/>
      <c r="I57" s="48"/>
      <c r="J57" s="48"/>
      <c r="K57" s="48"/>
      <c r="L57" s="28"/>
      <c r="M57" s="28"/>
    </row>
    <row r="58" spans="1:13" s="3" customFormat="1" ht="12.75">
      <c r="A58" s="1"/>
      <c r="B58" s="1"/>
      <c r="C58" s="1"/>
      <c r="D58" s="48"/>
      <c r="E58" s="48"/>
      <c r="F58" s="48"/>
      <c r="G58" s="1"/>
      <c r="H58" s="1"/>
      <c r="I58" s="48"/>
      <c r="J58" s="48"/>
      <c r="K58" s="48"/>
      <c r="L58" s="28"/>
      <c r="M58" s="28"/>
    </row>
    <row r="59" spans="4:13" ht="12.75">
      <c r="D59" s="48"/>
      <c r="E59" s="48"/>
      <c r="F59" s="48"/>
      <c r="I59" s="48"/>
      <c r="J59" s="48"/>
      <c r="K59" s="48"/>
      <c r="L59" s="48"/>
      <c r="M59" s="48"/>
    </row>
    <row r="60" spans="4:13" ht="12.75">
      <c r="D60" s="48"/>
      <c r="E60" s="48"/>
      <c r="F60" s="48"/>
      <c r="I60" s="48"/>
      <c r="J60" s="48"/>
      <c r="K60" s="48"/>
      <c r="L60" s="48"/>
      <c r="M60" s="48"/>
    </row>
    <row r="61" spans="4:13" ht="12.75">
      <c r="D61" s="48"/>
      <c r="E61" s="48"/>
      <c r="F61" s="48"/>
      <c r="I61" s="48"/>
      <c r="J61" s="48"/>
      <c r="K61" s="48"/>
      <c r="L61" s="48"/>
      <c r="M61" s="48"/>
    </row>
    <row r="62" spans="4:13" ht="12.75">
      <c r="D62" s="48"/>
      <c r="E62" s="48"/>
      <c r="F62" s="48"/>
      <c r="I62" s="48"/>
      <c r="J62" s="48"/>
      <c r="K62" s="48"/>
      <c r="L62" s="48"/>
      <c r="M62" s="48"/>
    </row>
    <row r="63" spans="4:13" ht="12.75">
      <c r="D63" s="48"/>
      <c r="E63" s="48"/>
      <c r="F63" s="48"/>
      <c r="I63" s="48"/>
      <c r="J63" s="48"/>
      <c r="K63" s="48"/>
      <c r="L63" s="48"/>
      <c r="M63" s="48"/>
    </row>
    <row r="64" spans="4:13" ht="12.75">
      <c r="D64" s="48"/>
      <c r="E64" s="48"/>
      <c r="F64" s="48"/>
      <c r="I64" s="48"/>
      <c r="J64" s="48"/>
      <c r="K64" s="48"/>
      <c r="L64" s="48"/>
      <c r="M64" s="48"/>
    </row>
    <row r="65" spans="4:13" ht="12.75">
      <c r="D65" s="48"/>
      <c r="E65" s="48"/>
      <c r="F65" s="48"/>
      <c r="I65" s="48"/>
      <c r="J65" s="48"/>
      <c r="K65" s="48"/>
      <c r="L65" s="48"/>
      <c r="M65" s="48"/>
    </row>
    <row r="66" spans="4:13" ht="12.75">
      <c r="D66" s="48"/>
      <c r="E66" s="48"/>
      <c r="F66" s="48"/>
      <c r="I66" s="48"/>
      <c r="J66" s="48"/>
      <c r="K66" s="48"/>
      <c r="L66" s="48"/>
      <c r="M66" s="48"/>
    </row>
    <row r="67" spans="4:13" ht="12.75">
      <c r="D67" s="48"/>
      <c r="E67" s="48"/>
      <c r="F67" s="48"/>
      <c r="I67" s="48"/>
      <c r="J67" s="48"/>
      <c r="K67" s="48"/>
      <c r="L67" s="48"/>
      <c r="M67" s="48"/>
    </row>
    <row r="68" spans="4:13" ht="12.75">
      <c r="D68" s="48"/>
      <c r="E68" s="48"/>
      <c r="F68" s="48"/>
      <c r="I68" s="48"/>
      <c r="J68" s="48"/>
      <c r="K68" s="48"/>
      <c r="L68" s="48"/>
      <c r="M68" s="48"/>
    </row>
    <row r="69" spans="4:13" ht="12.75">
      <c r="D69" s="48"/>
      <c r="E69" s="48"/>
      <c r="F69" s="48"/>
      <c r="I69" s="48"/>
      <c r="J69" s="48"/>
      <c r="K69" s="48"/>
      <c r="L69" s="48"/>
      <c r="M69" s="48"/>
    </row>
    <row r="70" spans="4:13" ht="12.75">
      <c r="D70" s="48"/>
      <c r="E70" s="48"/>
      <c r="F70" s="48"/>
      <c r="I70" s="48"/>
      <c r="J70" s="48"/>
      <c r="K70" s="48"/>
      <c r="L70" s="48"/>
      <c r="M70" s="48"/>
    </row>
    <row r="71" spans="4:13" ht="12.75">
      <c r="D71" s="48"/>
      <c r="E71" s="48"/>
      <c r="F71" s="48"/>
      <c r="I71" s="48"/>
      <c r="J71" s="48"/>
      <c r="K71" s="48"/>
      <c r="L71" s="48"/>
      <c r="M71" s="48"/>
    </row>
    <row r="72" spans="4:13" ht="12.75">
      <c r="D72" s="48"/>
      <c r="E72" s="48"/>
      <c r="F72" s="48"/>
      <c r="I72" s="48"/>
      <c r="J72" s="48"/>
      <c r="K72" s="48"/>
      <c r="L72" s="48"/>
      <c r="M72" s="48"/>
    </row>
    <row r="73" spans="4:13" ht="12.75">
      <c r="D73" s="48"/>
      <c r="E73" s="48"/>
      <c r="F73" s="48"/>
      <c r="I73" s="48"/>
      <c r="J73" s="48"/>
      <c r="K73" s="48"/>
      <c r="L73" s="48"/>
      <c r="M73" s="48"/>
    </row>
    <row r="74" spans="4:13" ht="12.75">
      <c r="D74" s="48"/>
      <c r="E74" s="48"/>
      <c r="F74" s="48"/>
      <c r="I74" s="48"/>
      <c r="J74" s="48"/>
      <c r="K74" s="48"/>
      <c r="L74" s="48"/>
      <c r="M74" s="48"/>
    </row>
    <row r="75" spans="4:13" ht="12.75">
      <c r="D75" s="48"/>
      <c r="E75" s="48"/>
      <c r="F75" s="48"/>
      <c r="I75" s="48"/>
      <c r="J75" s="48"/>
      <c r="K75" s="48"/>
      <c r="L75" s="48"/>
      <c r="M75" s="48"/>
    </row>
    <row r="76" spans="4:13" ht="12.75">
      <c r="D76" s="48"/>
      <c r="E76" s="48"/>
      <c r="F76" s="48"/>
      <c r="I76" s="48"/>
      <c r="J76" s="48"/>
      <c r="K76" s="48"/>
      <c r="L76" s="48"/>
      <c r="M76" s="48"/>
    </row>
    <row r="77" spans="4:13" ht="12.75">
      <c r="D77" s="48"/>
      <c r="E77" s="48"/>
      <c r="F77" s="48"/>
      <c r="I77" s="48"/>
      <c r="J77" s="48"/>
      <c r="K77" s="48"/>
      <c r="L77" s="48"/>
      <c r="M77" s="48"/>
    </row>
    <row r="78" spans="4:13" ht="12.75">
      <c r="D78" s="48"/>
      <c r="E78" s="48"/>
      <c r="F78" s="48"/>
      <c r="I78" s="48"/>
      <c r="J78" s="48"/>
      <c r="K78" s="48"/>
      <c r="L78" s="48"/>
      <c r="M78" s="48"/>
    </row>
    <row r="79" spans="4:13" ht="12.75">
      <c r="D79" s="48"/>
      <c r="E79" s="48"/>
      <c r="F79" s="48"/>
      <c r="I79" s="48"/>
      <c r="J79" s="48"/>
      <c r="K79" s="48"/>
      <c r="L79" s="48"/>
      <c r="M79" s="48"/>
    </row>
    <row r="80" spans="4:13" ht="12.75">
      <c r="D80" s="48"/>
      <c r="E80" s="48"/>
      <c r="F80" s="48"/>
      <c r="I80" s="48"/>
      <c r="J80" s="48"/>
      <c r="K80" s="48"/>
      <c r="L80" s="48"/>
      <c r="M80" s="48"/>
    </row>
    <row r="81" spans="4:13" ht="12.75">
      <c r="D81" s="48"/>
      <c r="E81" s="48"/>
      <c r="F81" s="48"/>
      <c r="I81" s="48"/>
      <c r="J81" s="48"/>
      <c r="K81" s="48"/>
      <c r="L81" s="48"/>
      <c r="M81" s="48"/>
    </row>
    <row r="82" spans="4:13" ht="12.75">
      <c r="D82" s="48"/>
      <c r="E82" s="48"/>
      <c r="F82" s="48"/>
      <c r="I82" s="48"/>
      <c r="J82" s="48"/>
      <c r="K82" s="48"/>
      <c r="L82" s="48"/>
      <c r="M82" s="48"/>
    </row>
    <row r="83" spans="4:13" ht="12.75">
      <c r="D83" s="48"/>
      <c r="E83" s="48"/>
      <c r="F83" s="48"/>
      <c r="I83" s="48"/>
      <c r="J83" s="48"/>
      <c r="K83" s="48"/>
      <c r="L83" s="48"/>
      <c r="M83" s="48"/>
    </row>
    <row r="84" spans="4:13" ht="12.75">
      <c r="D84" s="48"/>
      <c r="E84" s="48"/>
      <c r="F84" s="48"/>
      <c r="I84" s="48"/>
      <c r="J84" s="48"/>
      <c r="K84" s="48"/>
      <c r="L84" s="48"/>
      <c r="M84" s="48"/>
    </row>
    <row r="85" spans="4:13" ht="12.75">
      <c r="D85" s="48"/>
      <c r="E85" s="48"/>
      <c r="F85" s="48"/>
      <c r="I85" s="48"/>
      <c r="J85" s="48"/>
      <c r="K85" s="48"/>
      <c r="L85" s="48"/>
      <c r="M85" s="48"/>
    </row>
    <row r="86" spans="4:13" ht="12.75">
      <c r="D86" s="48"/>
      <c r="E86" s="48"/>
      <c r="F86" s="48"/>
      <c r="I86" s="48"/>
      <c r="J86" s="48"/>
      <c r="K86" s="48"/>
      <c r="L86" s="48"/>
      <c r="M86" s="48"/>
    </row>
    <row r="87" spans="4:13" ht="12.75">
      <c r="D87" s="48"/>
      <c r="E87" s="48"/>
      <c r="F87" s="48"/>
      <c r="L87" s="48"/>
      <c r="M87" s="48"/>
    </row>
    <row r="88" spans="4:13" ht="12.75">
      <c r="D88" s="48"/>
      <c r="E88" s="48"/>
      <c r="F88" s="48"/>
      <c r="L88" s="48"/>
      <c r="M88" s="48"/>
    </row>
    <row r="89" spans="4:13" ht="12.75">
      <c r="D89" s="48"/>
      <c r="E89" s="48"/>
      <c r="F89" s="48"/>
      <c r="L89" s="48"/>
      <c r="M89" s="48"/>
    </row>
    <row r="90" spans="4:13" ht="12.75">
      <c r="D90" s="48"/>
      <c r="E90" s="48"/>
      <c r="F90" s="48"/>
      <c r="L90" s="48"/>
      <c r="M90" s="48"/>
    </row>
    <row r="91" spans="4:13" ht="12.75">
      <c r="D91" s="48"/>
      <c r="E91" s="48"/>
      <c r="F91" s="48"/>
      <c r="L91" s="48"/>
      <c r="M91" s="48"/>
    </row>
    <row r="92" spans="4:13" ht="12.75">
      <c r="D92" s="48"/>
      <c r="E92" s="48"/>
      <c r="F92" s="48"/>
      <c r="L92" s="48"/>
      <c r="M92" s="48"/>
    </row>
    <row r="93" spans="4:13" ht="12.75">
      <c r="D93" s="48"/>
      <c r="E93" s="48"/>
      <c r="F93" s="48"/>
      <c r="L93" s="48"/>
      <c r="M93" s="48"/>
    </row>
    <row r="94" spans="4:13" ht="12.75">
      <c r="D94" s="48"/>
      <c r="E94" s="48"/>
      <c r="F94" s="48"/>
      <c r="L94" s="48"/>
      <c r="M94" s="48"/>
    </row>
    <row r="95" spans="4:6" ht="12.75">
      <c r="D95" s="48"/>
      <c r="E95" s="48"/>
      <c r="F95" s="48"/>
    </row>
    <row r="96" spans="4:6" ht="12.75">
      <c r="D96" s="48"/>
      <c r="E96" s="48"/>
      <c r="F96" s="48"/>
    </row>
    <row r="97" spans="4:6" ht="12.75">
      <c r="D97" s="48"/>
      <c r="E97" s="48"/>
      <c r="F97" s="48"/>
    </row>
    <row r="98" spans="4:6" ht="12.75">
      <c r="D98" s="48"/>
      <c r="E98" s="48"/>
      <c r="F98" s="48"/>
    </row>
    <row r="99" spans="4:6" ht="12.75">
      <c r="D99" s="48"/>
      <c r="E99" s="48"/>
      <c r="F99" s="48"/>
    </row>
    <row r="100" spans="4:6" ht="12.75">
      <c r="D100" s="48"/>
      <c r="E100" s="48"/>
      <c r="F100" s="48"/>
    </row>
    <row r="101" spans="4:6" ht="12.75">
      <c r="D101" s="48"/>
      <c r="E101" s="48"/>
      <c r="F101" s="48"/>
    </row>
    <row r="102" spans="4:6" ht="12.75">
      <c r="D102" s="48"/>
      <c r="E102" s="48"/>
      <c r="F102" s="48"/>
    </row>
    <row r="103" spans="4:6" ht="12.75">
      <c r="D103" s="48"/>
      <c r="E103" s="48"/>
      <c r="F103" s="48"/>
    </row>
    <row r="104" spans="4:6" ht="12.75">
      <c r="D104" s="48"/>
      <c r="E104" s="48"/>
      <c r="F104" s="48"/>
    </row>
    <row r="105" spans="4:6" ht="12.75">
      <c r="D105" s="48"/>
      <c r="E105" s="48"/>
      <c r="F105" s="48"/>
    </row>
    <row r="106" spans="4:6" ht="12.75">
      <c r="D106" s="48"/>
      <c r="E106" s="48"/>
      <c r="F106" s="48"/>
    </row>
    <row r="107" spans="4:6" ht="12.75">
      <c r="D107" s="48"/>
      <c r="E107" s="48"/>
      <c r="F107" s="48"/>
    </row>
    <row r="108" spans="4:6" ht="12.75">
      <c r="D108" s="48"/>
      <c r="E108" s="48"/>
      <c r="F108" s="48"/>
    </row>
    <row r="109" spans="4:6" ht="12.75">
      <c r="D109" s="48"/>
      <c r="E109" s="48"/>
      <c r="F109" s="48"/>
    </row>
    <row r="110" spans="4:6" ht="12.75">
      <c r="D110" s="48"/>
      <c r="E110" s="48"/>
      <c r="F110" s="48"/>
    </row>
    <row r="111" spans="4:6" ht="12.75">
      <c r="D111" s="48"/>
      <c r="E111" s="48"/>
      <c r="F111" s="48"/>
    </row>
  </sheetData>
  <sheetProtection selectLockedCells="1" selectUnlockedCells="1"/>
  <mergeCells count="73">
    <mergeCell ref="A41:C41"/>
    <mergeCell ref="G41:H41"/>
    <mergeCell ref="A38:C38"/>
    <mergeCell ref="G38:H38"/>
    <mergeCell ref="G39:H39"/>
    <mergeCell ref="G40:H40"/>
    <mergeCell ref="A36:C36"/>
    <mergeCell ref="G36:H36"/>
    <mergeCell ref="A37:C37"/>
    <mergeCell ref="G37:H37"/>
    <mergeCell ref="A34:C34"/>
    <mergeCell ref="G34:H34"/>
    <mergeCell ref="A35:C35"/>
    <mergeCell ref="G35:H35"/>
    <mergeCell ref="A32:C32"/>
    <mergeCell ref="G32:H32"/>
    <mergeCell ref="A33:C33"/>
    <mergeCell ref="G33:H33"/>
    <mergeCell ref="A30:C30"/>
    <mergeCell ref="G30:H30"/>
    <mergeCell ref="A31:C31"/>
    <mergeCell ref="G31:H31"/>
    <mergeCell ref="A28:C28"/>
    <mergeCell ref="G28:H28"/>
    <mergeCell ref="A29:C29"/>
    <mergeCell ref="G29:H29"/>
    <mergeCell ref="A26:C26"/>
    <mergeCell ref="G26:H26"/>
    <mergeCell ref="A27:C27"/>
    <mergeCell ref="G27:H27"/>
    <mergeCell ref="A24:C24"/>
    <mergeCell ref="G24:H24"/>
    <mergeCell ref="A25:C25"/>
    <mergeCell ref="G25:H25"/>
    <mergeCell ref="A22:C22"/>
    <mergeCell ref="G22:H22"/>
    <mergeCell ref="A23:C23"/>
    <mergeCell ref="G23:H23"/>
    <mergeCell ref="A20:C20"/>
    <mergeCell ref="G20:H20"/>
    <mergeCell ref="A21:C21"/>
    <mergeCell ref="G21:H21"/>
    <mergeCell ref="A18:C18"/>
    <mergeCell ref="G18:H18"/>
    <mergeCell ref="A19:C19"/>
    <mergeCell ref="G19:H19"/>
    <mergeCell ref="A16:C16"/>
    <mergeCell ref="G16:H16"/>
    <mergeCell ref="A17:C17"/>
    <mergeCell ref="G17:H17"/>
    <mergeCell ref="A14:C14"/>
    <mergeCell ref="G14:H14"/>
    <mergeCell ref="A15:C15"/>
    <mergeCell ref="G15:H15"/>
    <mergeCell ref="A12:C12"/>
    <mergeCell ref="G12:H12"/>
    <mergeCell ref="A13:C13"/>
    <mergeCell ref="G13:H13"/>
    <mergeCell ref="A10:C10"/>
    <mergeCell ref="G10:H10"/>
    <mergeCell ref="A11:C11"/>
    <mergeCell ref="G11:H11"/>
    <mergeCell ref="K7:K9"/>
    <mergeCell ref="A8:C9"/>
    <mergeCell ref="D8:E8"/>
    <mergeCell ref="G8:H9"/>
    <mergeCell ref="I8:J8"/>
    <mergeCell ref="A1:J2"/>
    <mergeCell ref="A3:J3"/>
    <mergeCell ref="A4:J4"/>
    <mergeCell ref="A7:E7"/>
    <mergeCell ref="F7:F9"/>
    <mergeCell ref="G7:J7"/>
  </mergeCells>
  <printOptions/>
  <pageMargins left="0.19027777777777777" right="0.2361111111111111" top="0.4111111111111111" bottom="0.36180555555555555" header="0.1701388888888889" footer="0.14027777777777778"/>
  <pageSetup horizontalDpi="300" verticalDpi="300" orientation="landscape" paperSize="9" scale="95" r:id="rId1"/>
  <headerFooter alignWithMargins="0">
    <oddHeader>&amp;RПриложение № 1 към СС 1</oddHeader>
    <oddFooter>&amp;RСтр.8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ajur1</cp:lastModifiedBy>
  <dcterms:created xsi:type="dcterms:W3CDTF">1996-10-14T23:33:28Z</dcterms:created>
  <dcterms:modified xsi:type="dcterms:W3CDTF">2016-08-01T08:14:18Z</dcterms:modified>
  <cp:category/>
  <cp:version/>
  <cp:contentType/>
  <cp:contentStatus/>
</cp:coreProperties>
</file>